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3980" windowHeight="8265" activeTab="0"/>
  </bookViews>
  <sheets>
    <sheet name="INFORME PRESUPUESTO ACC 2017" sheetId="1" r:id="rId1"/>
    <sheet name="hoja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<sst xmlns="http://schemas.openxmlformats.org/spreadsheetml/2006/main" count="170" uniqueCount="125">
  <si>
    <t>INFORME SOBRE EL CUMPLIMIENTO DEL PRESUPUESTO DE LA AUDIENCIA DE CUENTAS DE CANARIAS.</t>
  </si>
  <si>
    <t>1.- EL PRESPUESTO INICIAL Y SUS MODIFICACIONES.</t>
  </si>
  <si>
    <t>A) EL PRESUPUESTO INICIAL</t>
  </si>
  <si>
    <t>capítulos de la siguiente forma:</t>
  </si>
  <si>
    <t>CUADRO 1</t>
  </si>
  <si>
    <t>CAP.</t>
  </si>
  <si>
    <t>Gastos de Personal</t>
  </si>
  <si>
    <t>TOTAL PROGRAMA 911 O</t>
  </si>
  <si>
    <t>Gastos bienes corrientes</t>
  </si>
  <si>
    <t>Inversiones reales</t>
  </si>
  <si>
    <t>Activos financieros</t>
  </si>
  <si>
    <t>02/911 O</t>
  </si>
  <si>
    <t>DENOMINACIÓN</t>
  </si>
  <si>
    <t>CUADRO 2</t>
  </si>
  <si>
    <t>PROGRAMA</t>
  </si>
  <si>
    <t>SERVICIO 02 (Audiencia de Cuentas)</t>
  </si>
  <si>
    <t>IMPORTE</t>
  </si>
  <si>
    <t>% S/ TOTAL</t>
  </si>
  <si>
    <t>Control Externo Sector Público</t>
  </si>
  <si>
    <t>Por Capítulo los porcentajes de incremento son los siguientes:</t>
  </si>
  <si>
    <t>CUADRO 3</t>
  </si>
  <si>
    <t>% INCREMENTO</t>
  </si>
  <si>
    <t xml:space="preserve">TOTAL </t>
  </si>
  <si>
    <t>Por programa, los porcentajes de incremento resultan los siguientes</t>
  </si>
  <si>
    <t>CUADRO 4</t>
  </si>
  <si>
    <t>SERVICIO 02 (Audiencia de Cuentas de Canarias)</t>
  </si>
  <si>
    <t>TOTAL</t>
  </si>
  <si>
    <t>CUADRO 5</t>
  </si>
  <si>
    <t>CAPITULO I. GASTOS DE PERSONAL</t>
  </si>
  <si>
    <t>SERV/ PROGR</t>
  </si>
  <si>
    <t>02/ 911-O</t>
  </si>
  <si>
    <t xml:space="preserve">*  TOTAL CAPITULO 1 </t>
  </si>
  <si>
    <t>CAPITULO II. GASTOS BIENES CORRIENTES</t>
  </si>
  <si>
    <t>*  TOTAL CAPITULO 2</t>
  </si>
  <si>
    <t>TOTAL SERVICIO 02/ 911-O</t>
  </si>
  <si>
    <t>623.02 Inversión en instalaciones técnicas</t>
  </si>
  <si>
    <t>640.03 Inversión en aplicaciones informáticas</t>
  </si>
  <si>
    <t>PROGRAMA 02/911-O. Control Externo del Sector Público</t>
  </si>
  <si>
    <t>D) MODIFICACIONES DE CRÉDITO</t>
  </si>
  <si>
    <t xml:space="preserve">SERVICIO  02.  AUDIENCIA DE CUENTAS DE CANARIAS </t>
  </si>
  <si>
    <t>Nº EXP.</t>
  </si>
  <si>
    <t>FECHA ACUERDOS MESA</t>
  </si>
  <si>
    <t>TOTAL PROGRAMA 02/911 O</t>
  </si>
  <si>
    <t>CUADRO 6</t>
  </si>
  <si>
    <t>1.- Por Capítulos</t>
  </si>
  <si>
    <t>CUADRO 7</t>
  </si>
  <si>
    <t>CAP</t>
  </si>
  <si>
    <t>GASTOS BIENES CORRIENTES</t>
  </si>
  <si>
    <t>ACTIVOS FINANCIEROS</t>
  </si>
  <si>
    <t>GASTOS DE PERSONAL</t>
  </si>
  <si>
    <t>GENERACIONES Y MODIF. DE CRÉDITO</t>
  </si>
  <si>
    <t>ANULACIÓN CRÉDITOS INCORPORADOS</t>
  </si>
  <si>
    <t>% SOBRE TOTAL</t>
  </si>
  <si>
    <t>CRÉDITO INICIAL</t>
  </si>
  <si>
    <t>DENOMINACION</t>
  </si>
  <si>
    <t>CUADRO 8</t>
  </si>
  <si>
    <t>2.- Resumen como Servicio y Programa del Presupuesto del Parlamento de Canarias</t>
  </si>
  <si>
    <t>de reconocimiento de crédito, para satisfacer obligaciones generadas en ejercicios anteriores no reconocidas al cierre del ejercicio</t>
  </si>
  <si>
    <t>CUADRO 9</t>
  </si>
  <si>
    <t>2.- LA REALIZACIÓN DEL GASTO</t>
  </si>
  <si>
    <t>El detalle de los gastos comprometidos por Capítulos (del 1 al 6) y el porcentaje que representan con respecto a</t>
  </si>
  <si>
    <t>CUADRO 10</t>
  </si>
  <si>
    <t>GASTOS COMPROMETIDOS</t>
  </si>
  <si>
    <t>% S/ CREDITO INICIAL</t>
  </si>
  <si>
    <t>3.- LAS ECONOMÍAS</t>
  </si>
  <si>
    <t>CUADRO 11</t>
  </si>
  <si>
    <t>% sobre TOTAL ECONOMÍAS</t>
  </si>
  <si>
    <t>4.- MOVIMIENTOS DE FONDOS</t>
  </si>
  <si>
    <t>5.- CONCLUSIÓN</t>
  </si>
  <si>
    <t>Por último, se informa que en su conjunto la tramitación de los expedientes de gasto, responde a los principios de</t>
  </si>
  <si>
    <t>del Parlamento de Canarias.</t>
  </si>
  <si>
    <t>E) CRÉDITOS DEFINITIVOS</t>
  </si>
  <si>
    <t>F) RECONOCIMIENTO DE CRÉDITOS</t>
  </si>
  <si>
    <t xml:space="preserve">legalidad y eficiencia. Al mismo tiempo se hace constar que los soportes contables, los documentos que los </t>
  </si>
  <si>
    <t xml:space="preserve">justifican y los libros de Contabilidad que los desarrollan están debidamente custodiados en la Intervención </t>
  </si>
  <si>
    <t>PROGRAMA 02/911 O</t>
  </si>
  <si>
    <t>El total de créditos, teniendo en cuenta lo anteriormente señalado, resultó el siguiente:</t>
  </si>
  <si>
    <t xml:space="preserve">A lo largo del ejercicio se han autorizado, por Resolución del Presidente de la Audiencia de Cuentas de Canarias, los siguientes expedientes </t>
  </si>
  <si>
    <t>GASTOS INVERSIONES REALES</t>
  </si>
  <si>
    <t>IMPORTE ECONOMÍAS 2014</t>
  </si>
  <si>
    <t>El detalle de las economías por Capítulos y el porcentaje que representan con respecto a</t>
  </si>
  <si>
    <t>110.00 Retribuciones básicas y otras remunerac.</t>
  </si>
  <si>
    <t>130.01 Otras remuneraciones Pers. Lab.Fijo</t>
  </si>
  <si>
    <t>130.06 Horas extra Personal Laboral</t>
  </si>
  <si>
    <t>CAPITULO VIII. ACTIVOS FINANCIEROS</t>
  </si>
  <si>
    <t>830.08 Anticipos reintegrables</t>
  </si>
  <si>
    <t xml:space="preserve">*  TOTAL CAPITULO 6 </t>
  </si>
  <si>
    <t>CAPITULO VI. INVERSIONES REALES</t>
  </si>
  <si>
    <t xml:space="preserve">*  TOTAL CAPITULO 8 </t>
  </si>
  <si>
    <t>FECHA RESOLUCION PRESIDENTE ACC</t>
  </si>
  <si>
    <t xml:space="preserve"> los créditos iniciales de sus respectivos Capítulos es el siguiente:</t>
  </si>
  <si>
    <t>PRESUPUESTO 2016</t>
  </si>
  <si>
    <t>121.01 Complementos puesto de trabajo Func.</t>
  </si>
  <si>
    <t>626.00 Inversión en Equip para proceso informacion</t>
  </si>
  <si>
    <t>EJERCICIO 2017</t>
  </si>
  <si>
    <t xml:space="preserve">Los créditos iniciales aprobados para el ejercicio 2017 ascendieron a 4.484.858 € subdivididos por </t>
  </si>
  <si>
    <t>B) COMPARACIÓN DEL PRESUPUESTO INICIAL CON EL PRESUPUESTO DE 2016</t>
  </si>
  <si>
    <t>PRESUPUESTO 2017</t>
  </si>
  <si>
    <t>C) INCORPORACIÓN DE REMANENTES DE 2016</t>
  </si>
  <si>
    <t xml:space="preserve">Por Acuerdo de la Mesa en reunión celebrada el día 16 de febrero de 2017, se incorporaron al Presupuesto Corriente de la Institución </t>
  </si>
  <si>
    <t>los remanentes de créditos del Presupuesto de 2016 cuyos totales por Capítulos se relacionan:</t>
  </si>
  <si>
    <t>120.05 Trienios. Funcionarios</t>
  </si>
  <si>
    <t>130.05 Antigüedad Pers. Lab.Fijo</t>
  </si>
  <si>
    <t>160.11 Cuotas Sociales Personal Eventual</t>
  </si>
  <si>
    <t>160.12 Cuotas Sociales Funcionarios</t>
  </si>
  <si>
    <t>215.00 Reparac, conserv y mant mobiliario y enseres</t>
  </si>
  <si>
    <t>En el ejercicio 2017 se efectuaron las modificaciones de crédito siguientes:</t>
  </si>
  <si>
    <t>16 de febrero de 2017</t>
  </si>
  <si>
    <t>21 de septiembre de 2017</t>
  </si>
  <si>
    <t>CRÉDITOS TOTALES 2017</t>
  </si>
  <si>
    <r>
      <t xml:space="preserve">Estos créditos para el ejercicio 2017 representan,con respecto al Presupuesto del Parlamento de Canarias </t>
    </r>
    <r>
      <rPr>
        <sz val="11"/>
        <rFont val="Calibri"/>
        <family val="2"/>
      </rPr>
      <t xml:space="preserve">(26.048.088 €): </t>
    </r>
  </si>
  <si>
    <t>INCORPOR. REMANENTE 2016</t>
  </si>
  <si>
    <t>TOTAL  CREDITOS DEFINITIVOS 2017</t>
  </si>
  <si>
    <t>correspondiente y cuyo pago por tanto se imputa al presupuesto de 2017, con el siguiente detalle:</t>
  </si>
  <si>
    <t>25 de enero de 2017</t>
  </si>
  <si>
    <t>8 de febrero de 2017</t>
  </si>
  <si>
    <t>25 de marzo de 2017</t>
  </si>
  <si>
    <t>10 de mayo de 2017</t>
  </si>
  <si>
    <t>% ECONOMÍAS/ CREDITO INICIAL</t>
  </si>
  <si>
    <t xml:space="preserve"> los créditos iniciales es el siguiente:</t>
  </si>
  <si>
    <t>Los pagos efectuados en 2017 correspondientes a obligaciones del propio ejercicio ascienden a 4.039.139,30 €,</t>
  </si>
  <si>
    <t xml:space="preserve">lo que significa el 100,00 % de las obligaciones reconocidas. </t>
  </si>
  <si>
    <t>% SOBRE TOTAL CTOS. DEF. PC*</t>
  </si>
  <si>
    <t>* CTOS.DEF.PC</t>
  </si>
  <si>
    <t>Total créditos definitivos Parlamento Canarias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</si>
</sst>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"/>
    <numFmt numFmtId="166" formatCode="#,##0.00\ &quot;€&quot;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 val="single"/>
      <sz val="8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10" fontId="3" fillId="0" borderId="0" xfId="0" applyNumberFormat="1" applyFont="1" applyFill="1" applyBorder="1" applyAlignment="1">
      <alignment/>
    </xf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Continuous" vertical="center" wrapText="1"/>
    </xf>
    <xf numFmtId="10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4" fontId="36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4" fontId="38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4" fontId="4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/>
    </xf>
    <xf numFmtId="3" fontId="43" fillId="0" borderId="13" xfId="0" applyNumberFormat="1" applyFont="1" applyFill="1" applyBorder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1" fontId="41" fillId="0" borderId="19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/>
    </xf>
    <xf numFmtId="3" fontId="17" fillId="0" borderId="15" xfId="0" applyNumberFormat="1" applyFont="1" applyFill="1" applyBorder="1" applyAlignment="1">
      <alignment/>
    </xf>
    <xf numFmtId="0" fontId="41" fillId="0" borderId="21" xfId="0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/>
    </xf>
    <xf numFmtId="1" fontId="41" fillId="0" borderId="24" xfId="0" applyNumberFormat="1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1" fontId="41" fillId="0" borderId="25" xfId="0" applyNumberFormat="1" applyFont="1" applyFill="1" applyBorder="1" applyAlignment="1">
      <alignment horizontal="center" vertical="center" wrapText="1"/>
    </xf>
    <xf numFmtId="10" fontId="17" fillId="0" borderId="27" xfId="0" applyNumberFormat="1" applyFont="1" applyFill="1" applyBorder="1" applyAlignment="1">
      <alignment/>
    </xf>
    <xf numFmtId="10" fontId="43" fillId="0" borderId="28" xfId="0" applyNumberFormat="1" applyFont="1" applyFill="1" applyBorder="1" applyAlignment="1">
      <alignment/>
    </xf>
    <xf numFmtId="3" fontId="35" fillId="0" borderId="29" xfId="0" applyNumberFormat="1" applyFont="1" applyFill="1" applyBorder="1" applyAlignment="1">
      <alignment horizontal="center" vertical="center" wrapText="1"/>
    </xf>
    <xf numFmtId="3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43" fillId="0" borderId="35" xfId="0" applyNumberFormat="1" applyFont="1" applyFill="1" applyBorder="1" applyAlignment="1">
      <alignment horizontal="center"/>
    </xf>
    <xf numFmtId="0" fontId="43" fillId="0" borderId="36" xfId="0" applyFont="1" applyFill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3" fontId="35" fillId="0" borderId="37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3" fontId="43" fillId="0" borderId="39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0" fontId="35" fillId="0" borderId="10" xfId="0" applyFont="1" applyFill="1" applyBorder="1" applyAlignment="1">
      <alignment/>
    </xf>
    <xf numFmtId="4" fontId="35" fillId="0" borderId="10" xfId="0" applyNumberFormat="1" applyFont="1" applyFill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4" fontId="35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41" fillId="0" borderId="26" xfId="0" applyFont="1" applyFill="1" applyBorder="1" applyAlignment="1">
      <alignment horizontal="center" vertical="center"/>
    </xf>
    <xf numFmtId="3" fontId="35" fillId="0" borderId="38" xfId="0" applyNumberFormat="1" applyFont="1" applyFill="1" applyBorder="1" applyAlignment="1">
      <alignment horizontal="center" vertical="center" wrapText="1"/>
    </xf>
    <xf numFmtId="4" fontId="17" fillId="0" borderId="38" xfId="0" applyNumberFormat="1" applyFont="1" applyFill="1" applyBorder="1" applyAlignment="1">
      <alignment horizontal="center"/>
    </xf>
    <xf numFmtId="4" fontId="43" fillId="0" borderId="38" xfId="0" applyNumberFormat="1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3" fontId="17" fillId="0" borderId="43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3" fontId="36" fillId="0" borderId="18" xfId="0" applyNumberFormat="1" applyFont="1" applyFill="1" applyBorder="1" applyAlignment="1">
      <alignment horizontal="center" vertical="center" wrapText="1"/>
    </xf>
    <xf numFmtId="1" fontId="36" fillId="0" borderId="18" xfId="0" applyNumberFormat="1" applyFont="1" applyFill="1" applyBorder="1" applyAlignment="1">
      <alignment horizontal="center" vertical="center" wrapText="1"/>
    </xf>
    <xf numFmtId="3" fontId="36" fillId="0" borderId="39" xfId="0" applyNumberFormat="1" applyFont="1" applyFill="1" applyBorder="1" applyAlignment="1">
      <alignment horizontal="center" vertical="center" wrapText="1"/>
    </xf>
    <xf numFmtId="3" fontId="36" fillId="0" borderId="44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/>
    </xf>
    <xf numFmtId="4" fontId="36" fillId="0" borderId="45" xfId="0" applyNumberFormat="1" applyFont="1" applyFill="1" applyBorder="1" applyAlignment="1">
      <alignment/>
    </xf>
    <xf numFmtId="4" fontId="36" fillId="0" borderId="46" xfId="0" applyNumberFormat="1" applyFont="1" applyFill="1" applyBorder="1" applyAlignment="1">
      <alignment/>
    </xf>
    <xf numFmtId="4" fontId="39" fillId="0" borderId="15" xfId="0" applyNumberFormat="1" applyFont="1" applyFill="1" applyBorder="1" applyAlignment="1">
      <alignment/>
    </xf>
    <xf numFmtId="4" fontId="39" fillId="0" borderId="34" xfId="0" applyNumberFormat="1" applyFont="1" applyFill="1" applyBorder="1" applyAlignment="1">
      <alignment horizontal="center"/>
    </xf>
    <xf numFmtId="0" fontId="39" fillId="0" borderId="34" xfId="0" applyFont="1" applyFill="1" applyBorder="1" applyAlignment="1">
      <alignment/>
    </xf>
    <xf numFmtId="4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4" fontId="39" fillId="0" borderId="47" xfId="0" applyNumberFormat="1" applyFont="1" applyFill="1" applyBorder="1" applyAlignment="1">
      <alignment/>
    </xf>
    <xf numFmtId="4" fontId="39" fillId="0" borderId="20" xfId="0" applyNumberFormat="1" applyFont="1" applyFill="1" applyBorder="1" applyAlignment="1">
      <alignment horizontal="center"/>
    </xf>
    <xf numFmtId="0" fontId="39" fillId="0" borderId="20" xfId="0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10" fontId="36" fillId="0" borderId="48" xfId="0" applyNumberFormat="1" applyFont="1" applyFill="1" applyBorder="1" applyAlignment="1">
      <alignment/>
    </xf>
    <xf numFmtId="10" fontId="36" fillId="0" borderId="49" xfId="0" applyNumberFormat="1" applyFont="1" applyFill="1" applyBorder="1" applyAlignment="1">
      <alignment/>
    </xf>
    <xf numFmtId="10" fontId="36" fillId="0" borderId="50" xfId="0" applyNumberFormat="1" applyFont="1" applyFill="1" applyBorder="1" applyAlignment="1">
      <alignment/>
    </xf>
    <xf numFmtId="0" fontId="36" fillId="0" borderId="26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0" fontId="38" fillId="0" borderId="44" xfId="0" applyNumberFormat="1" applyFont="1" applyFill="1" applyBorder="1" applyAlignment="1">
      <alignment/>
    </xf>
    <xf numFmtId="4" fontId="44" fillId="0" borderId="51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" fontId="39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horizontal="center"/>
    </xf>
    <xf numFmtId="10" fontId="36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10" fontId="38" fillId="0" borderId="0" xfId="0" applyNumberFormat="1" applyFont="1" applyFill="1" applyBorder="1" applyAlignment="1">
      <alignment/>
    </xf>
    <xf numFmtId="1" fontId="37" fillId="0" borderId="1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4" fontId="39" fillId="0" borderId="52" xfId="0" applyNumberFormat="1" applyFont="1" applyFill="1" applyBorder="1" applyAlignment="1">
      <alignment/>
    </xf>
    <xf numFmtId="10" fontId="36" fillId="0" borderId="34" xfId="0" applyNumberFormat="1" applyFont="1" applyFill="1" applyBorder="1" applyAlignment="1">
      <alignment/>
    </xf>
    <xf numFmtId="10" fontId="36" fillId="0" borderId="53" xfId="0" applyNumberFormat="1" applyFont="1" applyFill="1" applyBorder="1" applyAlignment="1">
      <alignment/>
    </xf>
    <xf numFmtId="10" fontId="36" fillId="0" borderId="10" xfId="0" applyNumberFormat="1" applyFont="1" applyFill="1" applyBorder="1" applyAlignment="1">
      <alignment/>
    </xf>
    <xf numFmtId="10" fontId="36" fillId="0" borderId="12" xfId="0" applyNumberFormat="1" applyFont="1" applyFill="1" applyBorder="1" applyAlignment="1">
      <alignment/>
    </xf>
    <xf numFmtId="10" fontId="36" fillId="0" borderId="47" xfId="0" applyNumberFormat="1" applyFont="1" applyFill="1" applyBorder="1" applyAlignment="1">
      <alignment/>
    </xf>
    <xf numFmtId="10" fontId="36" fillId="0" borderId="54" xfId="0" applyNumberFormat="1" applyFont="1" applyFill="1" applyBorder="1" applyAlignment="1">
      <alignment/>
    </xf>
    <xf numFmtId="4" fontId="39" fillId="0" borderId="20" xfId="0" applyNumberFormat="1" applyFont="1" applyFill="1" applyBorder="1" applyAlignment="1">
      <alignment/>
    </xf>
    <xf numFmtId="4" fontId="44" fillId="0" borderId="39" xfId="0" applyNumberFormat="1" applyFont="1" applyFill="1" applyBorder="1" applyAlignment="1">
      <alignment/>
    </xf>
    <xf numFmtId="10" fontId="38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3" fontId="37" fillId="0" borderId="18" xfId="0" applyNumberFormat="1" applyFont="1" applyFill="1" applyBorder="1" applyAlignment="1">
      <alignment horizontal="center" vertical="center" wrapText="1"/>
    </xf>
    <xf numFmtId="0" fontId="45" fillId="0" borderId="36" xfId="0" applyFont="1" applyBorder="1" applyAlignment="1">
      <alignment/>
    </xf>
    <xf numFmtId="0" fontId="0" fillId="0" borderId="55" xfId="0" applyBorder="1" applyAlignment="1">
      <alignment/>
    </xf>
    <xf numFmtId="0" fontId="40" fillId="0" borderId="55" xfId="0" applyFont="1" applyBorder="1" applyAlignment="1">
      <alignment/>
    </xf>
    <xf numFmtId="0" fontId="15" fillId="0" borderId="55" xfId="0" applyFont="1" applyBorder="1" applyAlignment="1">
      <alignment/>
    </xf>
    <xf numFmtId="0" fontId="0" fillId="0" borderId="29" xfId="0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10" fontId="17" fillId="0" borderId="56" xfId="0" applyNumberFormat="1" applyFont="1" applyFill="1" applyBorder="1" applyAlignment="1">
      <alignment/>
    </xf>
    <xf numFmtId="10" fontId="17" fillId="0" borderId="19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10" fontId="17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15" fillId="0" borderId="0" xfId="0" applyFont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17" fillId="0" borderId="21" xfId="0" applyFont="1" applyFill="1" applyBorder="1" applyAlignment="1">
      <alignment horizontal="center" vertical="center"/>
    </xf>
    <xf numFmtId="3" fontId="17" fillId="0" borderId="34" xfId="0" applyNumberFormat="1" applyFont="1" applyFill="1" applyBorder="1" applyAlignment="1">
      <alignment horizontal="center"/>
    </xf>
    <xf numFmtId="3" fontId="17" fillId="0" borderId="46" xfId="0" applyNumberFormat="1" applyFont="1" applyFill="1" applyBorder="1" applyAlignment="1">
      <alignment horizontal="center"/>
    </xf>
    <xf numFmtId="4" fontId="39" fillId="0" borderId="57" xfId="0" applyNumberFormat="1" applyFont="1" applyFill="1" applyBorder="1" applyAlignment="1">
      <alignment/>
    </xf>
    <xf numFmtId="4" fontId="36" fillId="0" borderId="49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center" vertical="center"/>
    </xf>
    <xf numFmtId="4" fontId="17" fillId="0" borderId="46" xfId="0" applyNumberFormat="1" applyFont="1" applyFill="1" applyBorder="1" applyAlignment="1">
      <alignment horizontal="center"/>
    </xf>
    <xf numFmtId="4" fontId="17" fillId="0" borderId="58" xfId="0" applyNumberFormat="1" applyFont="1" applyFill="1" applyBorder="1" applyAlignment="1">
      <alignment horizontal="center"/>
    </xf>
    <xf numFmtId="1" fontId="41" fillId="0" borderId="30" xfId="0" applyNumberFormat="1" applyFont="1" applyFill="1" applyBorder="1" applyAlignment="1">
      <alignment horizontal="center" vertical="center" wrapText="1"/>
    </xf>
    <xf numFmtId="1" fontId="41" fillId="0" borderId="59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/>
    </xf>
    <xf numFmtId="4" fontId="17" fillId="0" borderId="53" xfId="0" applyNumberFormat="1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/>
    </xf>
    <xf numFmtId="0" fontId="43" fillId="0" borderId="60" xfId="0" applyFont="1" applyFill="1" applyBorder="1" applyAlignment="1">
      <alignment horizontal="center"/>
    </xf>
    <xf numFmtId="4" fontId="43" fillId="0" borderId="61" xfId="0" applyNumberFormat="1" applyFont="1" applyFill="1" applyBorder="1" applyAlignment="1">
      <alignment horizontal="center"/>
    </xf>
    <xf numFmtId="4" fontId="43" fillId="0" borderId="62" xfId="0" applyNumberFormat="1" applyFont="1" applyFill="1" applyBorder="1" applyAlignment="1">
      <alignment horizontal="center"/>
    </xf>
    <xf numFmtId="1" fontId="40" fillId="0" borderId="39" xfId="0" applyNumberFormat="1" applyFont="1" applyFill="1" applyBorder="1" applyAlignment="1">
      <alignment horizontal="center" vertical="center" wrapText="1"/>
    </xf>
    <xf numFmtId="1" fontId="40" fillId="0" borderId="35" xfId="0" applyNumberFormat="1" applyFont="1" applyFill="1" applyBorder="1" applyAlignment="1">
      <alignment horizontal="center" vertical="center" wrapText="1"/>
    </xf>
    <xf numFmtId="3" fontId="17" fillId="0" borderId="34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/>
    </xf>
    <xf numFmtId="3" fontId="17" fillId="0" borderId="20" xfId="0" applyNumberFormat="1" applyFont="1" applyFill="1" applyBorder="1" applyAlignment="1">
      <alignment horizontal="center"/>
    </xf>
    <xf numFmtId="3" fontId="43" fillId="0" borderId="39" xfId="0" applyNumberFormat="1" applyFont="1" applyFill="1" applyBorder="1" applyAlignment="1">
      <alignment horizontal="center"/>
    </xf>
    <xf numFmtId="3" fontId="43" fillId="0" borderId="55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" fontId="40" fillId="0" borderId="30" xfId="0" applyNumberFormat="1" applyFont="1" applyFill="1" applyBorder="1" applyAlignment="1">
      <alignment horizontal="center" vertical="center" wrapText="1"/>
    </xf>
    <xf numFmtId="1" fontId="40" fillId="0" borderId="63" xfId="0" applyNumberFormat="1" applyFont="1" applyFill="1" applyBorder="1" applyAlignment="1">
      <alignment horizontal="center" vertical="center" wrapText="1"/>
    </xf>
    <xf numFmtId="0" fontId="40" fillId="0" borderId="64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/>
    </xf>
    <xf numFmtId="3" fontId="17" fillId="0" borderId="63" xfId="0" applyNumberFormat="1" applyFont="1" applyFill="1" applyBorder="1" applyAlignment="1">
      <alignment horizontal="center"/>
    </xf>
    <xf numFmtId="3" fontId="43" fillId="0" borderId="35" xfId="0" applyNumberFormat="1" applyFont="1" applyFill="1" applyBorder="1" applyAlignment="1">
      <alignment horizontal="center"/>
    </xf>
    <xf numFmtId="3" fontId="17" fillId="0" borderId="15" xfId="0" applyNumberFormat="1" applyFont="1" applyFill="1" applyBorder="1" applyAlignment="1">
      <alignment horizontal="center"/>
    </xf>
    <xf numFmtId="0" fontId="2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46" fillId="0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9"/>
  <sheetViews>
    <sheetView tabSelected="1" zoomScalePageLayoutView="0" workbookViewId="0" topLeftCell="A136">
      <selection activeCell="I152" sqref="I152"/>
    </sheetView>
  </sheetViews>
  <sheetFormatPr defaultColWidth="11.421875" defaultRowHeight="12.75"/>
  <cols>
    <col min="1" max="1" width="2.00390625" style="3" customWidth="1"/>
    <col min="2" max="2" width="10.421875" style="3" customWidth="1"/>
    <col min="3" max="3" width="35.28125" style="3" customWidth="1"/>
    <col min="4" max="5" width="12.57421875" style="3" customWidth="1"/>
    <col min="6" max="6" width="11.00390625" style="3" customWidth="1"/>
    <col min="7" max="8" width="11.421875" style="3" customWidth="1"/>
    <col min="9" max="9" width="10.7109375" style="3" customWidth="1"/>
    <col min="10" max="10" width="7.140625" style="3" customWidth="1"/>
    <col min="11" max="11" width="8.140625" style="3" customWidth="1"/>
    <col min="12" max="12" width="13.140625" style="3" customWidth="1"/>
    <col min="13" max="13" width="14.8515625" style="3" customWidth="1"/>
    <col min="14" max="14" width="6.57421875" style="3" customWidth="1"/>
    <col min="15" max="16384" width="11.421875" style="3" customWidth="1"/>
  </cols>
  <sheetData>
    <row r="2" spans="2:4" ht="12.75">
      <c r="B2" s="80"/>
      <c r="C2" s="80"/>
      <c r="D2" s="80"/>
    </row>
    <row r="3" spans="2:4" ht="18.75">
      <c r="B3" s="188" t="s">
        <v>0</v>
      </c>
      <c r="D3" s="80"/>
    </row>
    <row r="4" spans="2:4" ht="18.75">
      <c r="B4" s="189" t="s">
        <v>94</v>
      </c>
      <c r="D4" s="80"/>
    </row>
    <row r="5" spans="2:4" ht="19.5" thickBot="1">
      <c r="B5" s="189"/>
      <c r="D5" s="80"/>
    </row>
    <row r="6" spans="2:13" ht="20.25" thickBot="1" thickTop="1">
      <c r="B6" s="191" t="s">
        <v>15</v>
      </c>
      <c r="C6" s="192"/>
      <c r="D6" s="193" t="s">
        <v>75</v>
      </c>
      <c r="E6" s="192"/>
      <c r="F6" s="194" t="s">
        <v>18</v>
      </c>
      <c r="G6" s="194"/>
      <c r="H6" s="192"/>
      <c r="I6" s="195"/>
      <c r="M6" s="77"/>
    </row>
    <row r="7" spans="2:13" ht="19.5" thickTop="1">
      <c r="B7" s="189"/>
      <c r="D7" s="202"/>
      <c r="F7" s="203"/>
      <c r="G7" s="203"/>
      <c r="M7" s="210"/>
    </row>
    <row r="8" spans="2:13" ht="12.75">
      <c r="B8" s="80"/>
      <c r="C8" s="80"/>
      <c r="D8" s="80"/>
      <c r="M8" s="210"/>
    </row>
    <row r="9" spans="3:13" ht="18" customHeight="1">
      <c r="C9" s="84" t="s">
        <v>1</v>
      </c>
      <c r="D9" s="81"/>
      <c r="E9" s="26"/>
      <c r="F9" s="26"/>
      <c r="G9" s="2"/>
      <c r="H9" s="2"/>
      <c r="I9" s="39"/>
      <c r="J9" s="39"/>
      <c r="K9" s="40"/>
      <c r="M9" s="210"/>
    </row>
    <row r="10" spans="3:13" ht="18" customHeight="1">
      <c r="C10" s="84"/>
      <c r="D10" s="81"/>
      <c r="E10" s="26"/>
      <c r="F10" s="26"/>
      <c r="G10" s="2"/>
      <c r="H10" s="2"/>
      <c r="I10" s="39"/>
      <c r="J10" s="39"/>
      <c r="K10" s="40"/>
      <c r="M10" s="210"/>
    </row>
    <row r="11" spans="2:14" ht="18" customHeight="1">
      <c r="B11" s="74"/>
      <c r="C11" s="240" t="s">
        <v>2</v>
      </c>
      <c r="D11" s="82"/>
      <c r="E11" s="2"/>
      <c r="F11" s="26"/>
      <c r="G11" s="2"/>
      <c r="H11" s="2"/>
      <c r="I11" s="41"/>
      <c r="J11" s="41"/>
      <c r="K11" s="42"/>
      <c r="L11" s="9"/>
      <c r="M11" s="210"/>
      <c r="N11" s="9"/>
    </row>
    <row r="12" spans="2:14" ht="20.25" customHeight="1">
      <c r="B12" s="74"/>
      <c r="C12" s="85" t="s">
        <v>95</v>
      </c>
      <c r="D12" s="82"/>
      <c r="E12" s="2"/>
      <c r="F12" s="26"/>
      <c r="G12" s="2"/>
      <c r="H12" s="2"/>
      <c r="I12" s="41"/>
      <c r="J12" s="41"/>
      <c r="K12" s="42"/>
      <c r="L12" s="9"/>
      <c r="M12" s="9"/>
      <c r="N12" s="9"/>
    </row>
    <row r="13" spans="2:14" ht="22.5" customHeight="1">
      <c r="B13" s="74"/>
      <c r="C13" s="85" t="s">
        <v>3</v>
      </c>
      <c r="D13" s="82"/>
      <c r="E13" s="2"/>
      <c r="F13" s="26"/>
      <c r="G13" s="2"/>
      <c r="H13" s="2"/>
      <c r="I13" s="41"/>
      <c r="J13" s="41"/>
      <c r="K13" s="42"/>
      <c r="L13" s="9"/>
      <c r="M13" s="9"/>
      <c r="N13" s="9"/>
    </row>
    <row r="14" spans="2:14" ht="18" customHeight="1">
      <c r="B14" s="74"/>
      <c r="C14" s="85"/>
      <c r="D14" s="82"/>
      <c r="E14" s="2"/>
      <c r="F14" s="26"/>
      <c r="G14" s="2"/>
      <c r="H14" s="2"/>
      <c r="I14" s="41"/>
      <c r="J14" s="41"/>
      <c r="K14" s="42"/>
      <c r="L14" s="9"/>
      <c r="M14" s="9"/>
      <c r="N14" s="9"/>
    </row>
    <row r="15" spans="2:14" ht="12.75" customHeight="1">
      <c r="B15" s="82"/>
      <c r="C15" s="83" t="s">
        <v>4</v>
      </c>
      <c r="D15" s="82"/>
      <c r="E15" s="2"/>
      <c r="F15" s="26"/>
      <c r="G15" s="2"/>
      <c r="H15" s="2"/>
      <c r="I15" s="2"/>
      <c r="J15" s="2"/>
      <c r="L15" s="9"/>
      <c r="M15" s="9"/>
      <c r="N15" s="9"/>
    </row>
    <row r="16" spans="2:14" ht="3" customHeight="1" thickBot="1">
      <c r="B16" s="82"/>
      <c r="C16" s="85"/>
      <c r="D16" s="82"/>
      <c r="E16" s="2"/>
      <c r="F16" s="26"/>
      <c r="G16" s="2"/>
      <c r="H16" s="2"/>
      <c r="I16" s="2"/>
      <c r="J16" s="2"/>
      <c r="L16" s="9"/>
      <c r="M16" s="9"/>
      <c r="N16" s="9"/>
    </row>
    <row r="17" spans="2:14" ht="21.75" customHeight="1" thickBot="1" thickTop="1">
      <c r="B17" s="94" t="s">
        <v>5</v>
      </c>
      <c r="C17" s="95" t="s">
        <v>12</v>
      </c>
      <c r="D17" s="96" t="s">
        <v>11</v>
      </c>
      <c r="E17" s="77"/>
      <c r="F17" s="77"/>
      <c r="G17" s="76"/>
      <c r="H17" s="76"/>
      <c r="I17" s="76"/>
      <c r="J17" s="76"/>
      <c r="K17" s="76"/>
      <c r="L17" s="76"/>
      <c r="M17" s="76"/>
      <c r="N17" s="9"/>
    </row>
    <row r="18" spans="2:14" ht="19.5" customHeight="1" thickTop="1">
      <c r="B18" s="91">
        <v>1</v>
      </c>
      <c r="C18" s="92" t="s">
        <v>6</v>
      </c>
      <c r="D18" s="93">
        <v>3581430</v>
      </c>
      <c r="E18" s="78"/>
      <c r="F18" s="73"/>
      <c r="G18" s="73"/>
      <c r="H18" s="73"/>
      <c r="I18" s="73"/>
      <c r="J18" s="73"/>
      <c r="K18" s="73"/>
      <c r="L18" s="73"/>
      <c r="M18" s="73"/>
      <c r="N18" s="9"/>
    </row>
    <row r="19" spans="2:14" ht="19.5" customHeight="1">
      <c r="B19" s="88">
        <v>2</v>
      </c>
      <c r="C19" s="79" t="s">
        <v>8</v>
      </c>
      <c r="D19" s="89">
        <v>721328</v>
      </c>
      <c r="E19" s="78"/>
      <c r="F19" s="73"/>
      <c r="G19" s="73"/>
      <c r="H19" s="73"/>
      <c r="I19" s="73"/>
      <c r="J19" s="73"/>
      <c r="K19" s="73"/>
      <c r="L19" s="73"/>
      <c r="M19" s="73"/>
      <c r="N19" s="2"/>
    </row>
    <row r="20" spans="2:14" ht="19.5" customHeight="1">
      <c r="B20" s="88">
        <v>6</v>
      </c>
      <c r="C20" s="79" t="s">
        <v>9</v>
      </c>
      <c r="D20" s="89">
        <v>182000</v>
      </c>
      <c r="E20" s="78"/>
      <c r="F20" s="73"/>
      <c r="G20" s="73"/>
      <c r="H20" s="73"/>
      <c r="I20" s="73"/>
      <c r="J20" s="73"/>
      <c r="K20" s="73"/>
      <c r="L20" s="73"/>
      <c r="M20" s="73"/>
      <c r="N20" s="2"/>
    </row>
    <row r="21" spans="2:14" ht="19.5" customHeight="1">
      <c r="B21" s="88">
        <v>8</v>
      </c>
      <c r="C21" s="79" t="s">
        <v>10</v>
      </c>
      <c r="D21" s="89">
        <v>100</v>
      </c>
      <c r="E21" s="72"/>
      <c r="F21" s="72"/>
      <c r="G21" s="72"/>
      <c r="H21" s="72"/>
      <c r="I21" s="72"/>
      <c r="J21" s="72"/>
      <c r="K21" s="72"/>
      <c r="L21" s="72"/>
      <c r="M21" s="72"/>
      <c r="N21" s="13"/>
    </row>
    <row r="22" spans="2:14" ht="19.5" customHeight="1" thickBot="1">
      <c r="B22" s="217" t="s">
        <v>7</v>
      </c>
      <c r="C22" s="218"/>
      <c r="D22" s="90">
        <f>D18+D19+D20+D21</f>
        <v>4484858</v>
      </c>
      <c r="E22" s="72"/>
      <c r="F22" s="72"/>
      <c r="G22" s="72"/>
      <c r="H22" s="72"/>
      <c r="I22" s="72"/>
      <c r="J22" s="72"/>
      <c r="K22" s="72"/>
      <c r="L22" s="72"/>
      <c r="M22" s="72"/>
      <c r="N22" s="13"/>
    </row>
    <row r="23" spans="2:14" ht="19.5" customHeight="1" thickTop="1">
      <c r="B23" s="199"/>
      <c r="C23" s="199"/>
      <c r="D23" s="204"/>
      <c r="E23" s="72"/>
      <c r="F23" s="72"/>
      <c r="G23" s="72"/>
      <c r="H23" s="72"/>
      <c r="I23" s="72"/>
      <c r="J23" s="72"/>
      <c r="K23" s="72"/>
      <c r="L23" s="72"/>
      <c r="M23" s="72"/>
      <c r="N23" s="13"/>
    </row>
    <row r="24" spans="2:14" ht="11.25" customHeight="1">
      <c r="B24" s="76"/>
      <c r="C24" s="71"/>
      <c r="D24" s="78"/>
      <c r="E24" s="78"/>
      <c r="F24" s="72"/>
      <c r="G24" s="72"/>
      <c r="H24" s="72"/>
      <c r="I24" s="72"/>
      <c r="J24" s="72"/>
      <c r="K24" s="72"/>
      <c r="L24" s="72"/>
      <c r="M24" s="72"/>
      <c r="N24" s="2"/>
    </row>
    <row r="25" spans="2:14" ht="12" customHeight="1">
      <c r="B25" s="75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13"/>
    </row>
    <row r="26" spans="2:14" ht="15.75" customHeight="1">
      <c r="B26" s="74"/>
      <c r="C26" s="85" t="s">
        <v>110</v>
      </c>
      <c r="D26" s="82"/>
      <c r="E26" s="2"/>
      <c r="F26" s="26"/>
      <c r="G26" s="2"/>
      <c r="H26" s="2"/>
      <c r="I26" s="41"/>
      <c r="J26" s="41"/>
      <c r="K26" s="42"/>
      <c r="L26" s="9"/>
      <c r="M26" s="9"/>
      <c r="N26" s="9"/>
    </row>
    <row r="27" spans="2:14" ht="12.75" customHeight="1">
      <c r="B27" s="74"/>
      <c r="C27" s="85"/>
      <c r="D27" s="82"/>
      <c r="E27" s="2"/>
      <c r="F27" s="26"/>
      <c r="G27" s="2"/>
      <c r="H27" s="2"/>
      <c r="I27" s="41"/>
      <c r="J27" s="41"/>
      <c r="K27" s="42"/>
      <c r="L27" s="9"/>
      <c r="M27" s="9"/>
      <c r="N27" s="9"/>
    </row>
    <row r="28" spans="2:14" ht="12.75" customHeight="1">
      <c r="B28" s="82"/>
      <c r="C28" s="83" t="s">
        <v>13</v>
      </c>
      <c r="D28" s="82"/>
      <c r="E28" s="2"/>
      <c r="F28" s="26"/>
      <c r="G28" s="2"/>
      <c r="H28" s="2"/>
      <c r="I28" s="2"/>
      <c r="J28" s="2"/>
      <c r="L28" s="9"/>
      <c r="M28" s="9"/>
      <c r="N28" s="9"/>
    </row>
    <row r="29" spans="2:14" ht="3" customHeight="1" thickBot="1">
      <c r="B29" s="82"/>
      <c r="C29" s="85"/>
      <c r="D29" s="82"/>
      <c r="E29" s="2"/>
      <c r="F29" s="26"/>
      <c r="G29" s="2"/>
      <c r="H29" s="2"/>
      <c r="I29" s="2"/>
      <c r="J29" s="2"/>
      <c r="L29" s="9"/>
      <c r="M29" s="9"/>
      <c r="N29" s="9"/>
    </row>
    <row r="30" spans="2:14" ht="35.25" customHeight="1" thickBot="1" thickTop="1">
      <c r="B30" s="104" t="s">
        <v>14</v>
      </c>
      <c r="C30" s="99" t="s">
        <v>12</v>
      </c>
      <c r="D30" s="100" t="s">
        <v>16</v>
      </c>
      <c r="E30" s="100" t="s">
        <v>17</v>
      </c>
      <c r="F30" s="77"/>
      <c r="G30" s="76"/>
      <c r="H30" s="76"/>
      <c r="I30" s="76"/>
      <c r="J30" s="76"/>
      <c r="K30" s="76"/>
      <c r="L30" s="76"/>
      <c r="M30" s="76"/>
      <c r="N30" s="9"/>
    </row>
    <row r="31" spans="2:14" ht="21.75" customHeight="1" thickBot="1">
      <c r="B31" s="101"/>
      <c r="C31" s="103" t="s">
        <v>15</v>
      </c>
      <c r="D31" s="105"/>
      <c r="E31" s="102"/>
      <c r="F31" s="77"/>
      <c r="G31" s="76"/>
      <c r="H31" s="76"/>
      <c r="I31" s="76"/>
      <c r="J31" s="76"/>
      <c r="K31" s="76"/>
      <c r="L31" s="76"/>
      <c r="M31" s="76"/>
      <c r="N31" s="9"/>
    </row>
    <row r="32" spans="2:14" ht="19.5" customHeight="1" thickTop="1">
      <c r="B32" s="91" t="s">
        <v>11</v>
      </c>
      <c r="C32" s="92" t="s">
        <v>18</v>
      </c>
      <c r="D32" s="98">
        <v>4484858</v>
      </c>
      <c r="E32" s="106">
        <v>0.1722</v>
      </c>
      <c r="F32" s="73"/>
      <c r="G32" s="73"/>
      <c r="H32" s="73"/>
      <c r="I32" s="73"/>
      <c r="J32" s="73"/>
      <c r="K32" s="73"/>
      <c r="L32" s="73"/>
      <c r="M32" s="73"/>
      <c r="N32" s="9"/>
    </row>
    <row r="33" spans="2:14" ht="19.5" customHeight="1" thickBot="1">
      <c r="B33" s="217" t="s">
        <v>7</v>
      </c>
      <c r="C33" s="218"/>
      <c r="D33" s="97">
        <f>SUM(D32)</f>
        <v>4484858</v>
      </c>
      <c r="E33" s="107">
        <f>SUM(E32)</f>
        <v>0.1722</v>
      </c>
      <c r="F33" s="72"/>
      <c r="G33" s="72"/>
      <c r="H33" s="72"/>
      <c r="I33" s="72"/>
      <c r="J33" s="72"/>
      <c r="K33" s="72"/>
      <c r="L33" s="72"/>
      <c r="M33" s="72"/>
      <c r="N33" s="13"/>
    </row>
    <row r="34" spans="2:14" ht="11.25" customHeight="1" thickTop="1">
      <c r="B34" s="76"/>
      <c r="C34" s="71"/>
      <c r="D34" s="78"/>
      <c r="E34" s="78"/>
      <c r="F34" s="72"/>
      <c r="G34" s="72"/>
      <c r="H34" s="72"/>
      <c r="I34" s="72"/>
      <c r="J34" s="72"/>
      <c r="K34" s="72"/>
      <c r="L34" s="72"/>
      <c r="M34" s="72"/>
      <c r="N34" s="2"/>
    </row>
    <row r="36" spans="2:7" ht="15.75">
      <c r="B36" s="74"/>
      <c r="C36" s="240" t="s">
        <v>96</v>
      </c>
      <c r="D36" s="82"/>
      <c r="E36" s="2"/>
      <c r="F36" s="26"/>
      <c r="G36" s="2"/>
    </row>
    <row r="37" spans="2:7" ht="15">
      <c r="B37" s="74"/>
      <c r="C37" s="87"/>
      <c r="D37" s="82"/>
      <c r="E37" s="2"/>
      <c r="F37" s="26"/>
      <c r="G37" s="2"/>
    </row>
    <row r="38" spans="2:7" ht="15">
      <c r="B38" s="74"/>
      <c r="C38" s="87" t="s">
        <v>19</v>
      </c>
      <c r="D38" s="82"/>
      <c r="E38" s="2"/>
      <c r="F38" s="26"/>
      <c r="G38" s="2"/>
    </row>
    <row r="39" spans="2:7" ht="14.25" customHeight="1">
      <c r="B39" s="74"/>
      <c r="C39" s="85"/>
      <c r="D39" s="82"/>
      <c r="E39" s="2"/>
      <c r="F39" s="26"/>
      <c r="G39" s="2"/>
    </row>
    <row r="40" spans="2:7" ht="15.75">
      <c r="B40" s="82"/>
      <c r="C40" s="83" t="s">
        <v>20</v>
      </c>
      <c r="D40" s="82"/>
      <c r="E40" s="2"/>
      <c r="F40" s="26"/>
      <c r="G40" s="2"/>
    </row>
    <row r="41" spans="2:7" ht="3.75" customHeight="1" thickBot="1">
      <c r="B41" s="82"/>
      <c r="C41" s="85"/>
      <c r="D41" s="82"/>
      <c r="E41" s="2"/>
      <c r="F41" s="26"/>
      <c r="G41" s="2"/>
    </row>
    <row r="42" spans="2:7" ht="17.25" customHeight="1" thickBot="1" thickTop="1">
      <c r="B42" s="113" t="s">
        <v>5</v>
      </c>
      <c r="C42" s="114" t="s">
        <v>91</v>
      </c>
      <c r="D42" s="221" t="s">
        <v>97</v>
      </c>
      <c r="E42" s="222"/>
      <c r="F42" s="108" t="s">
        <v>21</v>
      </c>
      <c r="G42" s="76"/>
    </row>
    <row r="43" spans="2:7" ht="15.75" thickTop="1">
      <c r="B43" s="110">
        <v>1</v>
      </c>
      <c r="C43" s="115">
        <v>3571008</v>
      </c>
      <c r="D43" s="223">
        <v>3581430</v>
      </c>
      <c r="E43" s="223"/>
      <c r="F43" s="106">
        <f>(D43-C43)/C43</f>
        <v>0.002918503682993709</v>
      </c>
      <c r="G43" s="73"/>
    </row>
    <row r="44" spans="2:7" ht="15">
      <c r="B44" s="111">
        <v>2</v>
      </c>
      <c r="C44" s="116">
        <v>731750</v>
      </c>
      <c r="D44" s="224">
        <v>721328</v>
      </c>
      <c r="E44" s="224"/>
      <c r="F44" s="106">
        <f>(D44-C44)/C44</f>
        <v>-0.014242569183464298</v>
      </c>
      <c r="G44" s="73"/>
    </row>
    <row r="45" spans="2:7" ht="15">
      <c r="B45" s="111">
        <v>6</v>
      </c>
      <c r="C45" s="116">
        <v>182000</v>
      </c>
      <c r="D45" s="224">
        <v>182000</v>
      </c>
      <c r="E45" s="224"/>
      <c r="F45" s="106">
        <f>(D45-C45)/C45</f>
        <v>0</v>
      </c>
      <c r="G45" s="73"/>
    </row>
    <row r="46" spans="2:7" ht="15.75" thickBot="1">
      <c r="B46" s="112">
        <v>8</v>
      </c>
      <c r="C46" s="116">
        <v>100</v>
      </c>
      <c r="D46" s="225">
        <v>100</v>
      </c>
      <c r="E46" s="225"/>
      <c r="F46" s="197">
        <f>(C46-D46)/D46</f>
        <v>0</v>
      </c>
      <c r="G46" s="72"/>
    </row>
    <row r="47" spans="2:7" ht="16.5" thickBot="1" thickTop="1">
      <c r="B47" s="118" t="s">
        <v>22</v>
      </c>
      <c r="C47" s="117">
        <f>SUM(C43:C46)</f>
        <v>4484858</v>
      </c>
      <c r="D47" s="226">
        <f>D43+D44+D45+D46</f>
        <v>4484858</v>
      </c>
      <c r="E47" s="227"/>
      <c r="F47" s="198">
        <f>(D47-C47)/C47</f>
        <v>0</v>
      </c>
      <c r="G47" s="72"/>
    </row>
    <row r="48" spans="2:7" ht="15.75" thickTop="1">
      <c r="B48" s="199"/>
      <c r="C48" s="200"/>
      <c r="D48" s="200"/>
      <c r="E48" s="200"/>
      <c r="F48" s="201"/>
      <c r="G48" s="72"/>
    </row>
    <row r="49" spans="2:7" ht="15">
      <c r="B49" s="199"/>
      <c r="C49" s="200"/>
      <c r="D49" s="200"/>
      <c r="E49" s="200"/>
      <c r="F49" s="201"/>
      <c r="G49" s="72"/>
    </row>
    <row r="50" spans="2:7" ht="12.75">
      <c r="B50" s="76"/>
      <c r="C50" s="71"/>
      <c r="D50" s="78"/>
      <c r="E50" s="78"/>
      <c r="F50" s="72"/>
      <c r="G50" s="72"/>
    </row>
    <row r="51" spans="2:14" ht="15.75" customHeight="1">
      <c r="B51" s="74"/>
      <c r="C51" s="85" t="s">
        <v>23</v>
      </c>
      <c r="D51" s="82"/>
      <c r="E51" s="2"/>
      <c r="F51" s="26"/>
      <c r="G51" s="2"/>
      <c r="H51" s="2"/>
      <c r="I51" s="41"/>
      <c r="J51" s="41"/>
      <c r="K51" s="42"/>
      <c r="L51" s="9"/>
      <c r="M51" s="9"/>
      <c r="N51" s="9"/>
    </row>
    <row r="52" spans="2:14" ht="12.75" customHeight="1">
      <c r="B52" s="74"/>
      <c r="C52" s="85"/>
      <c r="D52" s="82"/>
      <c r="E52" s="2"/>
      <c r="F52" s="26"/>
      <c r="G52" s="2"/>
      <c r="H52" s="2"/>
      <c r="I52" s="41"/>
      <c r="J52" s="41"/>
      <c r="K52" s="42"/>
      <c r="L52" s="9"/>
      <c r="M52" s="9"/>
      <c r="N52" s="9"/>
    </row>
    <row r="53" spans="2:14" ht="12.75" customHeight="1">
      <c r="B53" s="82"/>
      <c r="C53" s="83" t="s">
        <v>24</v>
      </c>
      <c r="D53" s="82"/>
      <c r="E53" s="2"/>
      <c r="F53" s="26"/>
      <c r="G53" s="2"/>
      <c r="H53" s="2"/>
      <c r="I53" s="2"/>
      <c r="J53" s="2"/>
      <c r="L53" s="9"/>
      <c r="M53" s="9"/>
      <c r="N53" s="9"/>
    </row>
    <row r="54" spans="2:14" ht="3" customHeight="1" thickBot="1">
      <c r="B54" s="82"/>
      <c r="C54" s="85"/>
      <c r="D54" s="82"/>
      <c r="E54" s="2"/>
      <c r="F54" s="26"/>
      <c r="G54" s="2"/>
      <c r="H54" s="2"/>
      <c r="I54" s="2"/>
      <c r="J54" s="2"/>
      <c r="L54" s="9"/>
      <c r="M54" s="9"/>
      <c r="N54" s="9"/>
    </row>
    <row r="55" spans="2:14" ht="30.75" customHeight="1" thickBot="1" thickTop="1">
      <c r="B55" s="104" t="s">
        <v>14</v>
      </c>
      <c r="C55" s="119" t="s">
        <v>91</v>
      </c>
      <c r="D55" s="229" t="s">
        <v>97</v>
      </c>
      <c r="E55" s="230"/>
      <c r="F55" s="120" t="s">
        <v>21</v>
      </c>
      <c r="G55" s="76"/>
      <c r="H55" s="76"/>
      <c r="I55" s="76"/>
      <c r="J55" s="76"/>
      <c r="K55" s="76"/>
      <c r="L55" s="76"/>
      <c r="M55" s="76"/>
      <c r="N55" s="9"/>
    </row>
    <row r="56" spans="2:14" ht="21.75" customHeight="1" thickBot="1">
      <c r="B56" s="231" t="s">
        <v>25</v>
      </c>
      <c r="C56" s="232"/>
      <c r="D56" s="232"/>
      <c r="E56" s="232"/>
      <c r="F56" s="233"/>
      <c r="G56" s="76"/>
      <c r="H56" s="76"/>
      <c r="I56" s="76"/>
      <c r="J56" s="76"/>
      <c r="K56" s="76"/>
      <c r="L56" s="76"/>
      <c r="M56" s="76"/>
      <c r="N56" s="9"/>
    </row>
    <row r="57" spans="2:14" ht="19.5" customHeight="1" thickBot="1" thickTop="1">
      <c r="B57" s="121" t="s">
        <v>11</v>
      </c>
      <c r="C57" s="109">
        <v>4484858</v>
      </c>
      <c r="D57" s="234">
        <v>4484858</v>
      </c>
      <c r="E57" s="235"/>
      <c r="F57" s="198">
        <f>(D57-C57)/C57</f>
        <v>0</v>
      </c>
      <c r="G57" s="73"/>
      <c r="H57" s="73"/>
      <c r="I57" s="73"/>
      <c r="J57" s="73"/>
      <c r="K57" s="73"/>
      <c r="L57" s="73"/>
      <c r="M57" s="73"/>
      <c r="N57" s="9"/>
    </row>
    <row r="58" spans="2:14" ht="19.5" customHeight="1" thickBot="1" thickTop="1">
      <c r="B58" s="118" t="s">
        <v>26</v>
      </c>
      <c r="C58" s="122">
        <f>C57</f>
        <v>4484858</v>
      </c>
      <c r="D58" s="226">
        <f>SUM(D57)</f>
        <v>4484858</v>
      </c>
      <c r="E58" s="236"/>
      <c r="F58" s="198">
        <f>F57</f>
        <v>0</v>
      </c>
      <c r="G58" s="72"/>
      <c r="H58" s="72"/>
      <c r="I58" s="72"/>
      <c r="J58" s="72"/>
      <c r="K58" s="72"/>
      <c r="L58" s="72"/>
      <c r="M58" s="72"/>
      <c r="N58" s="13"/>
    </row>
    <row r="59" ht="13.5" thickTop="1"/>
    <row r="62" ht="9.75" customHeight="1"/>
    <row r="63" spans="1:6" ht="15.75">
      <c r="A63" s="74"/>
      <c r="C63" s="240" t="s">
        <v>98</v>
      </c>
      <c r="D63" s="2"/>
      <c r="E63" s="26"/>
      <c r="F63" s="2"/>
    </row>
    <row r="64" spans="1:6" ht="6" customHeight="1">
      <c r="A64" s="74"/>
      <c r="B64" s="87"/>
      <c r="C64" s="82"/>
      <c r="D64" s="2"/>
      <c r="E64" s="26"/>
      <c r="F64" s="2"/>
    </row>
    <row r="65" spans="1:6" ht="15">
      <c r="A65" s="74"/>
      <c r="B65" s="87" t="s">
        <v>99</v>
      </c>
      <c r="C65" s="82"/>
      <c r="D65" s="2"/>
      <c r="E65" s="26"/>
      <c r="F65" s="2"/>
    </row>
    <row r="66" spans="1:6" ht="17.25" customHeight="1">
      <c r="A66" s="74"/>
      <c r="B66" s="87" t="s">
        <v>100</v>
      </c>
      <c r="C66" s="82"/>
      <c r="D66" s="2"/>
      <c r="E66" s="26"/>
      <c r="F66" s="2"/>
    </row>
    <row r="67" ht="4.5" customHeight="1">
      <c r="B67" s="130"/>
    </row>
    <row r="68" ht="15.75">
      <c r="C68" s="83" t="s">
        <v>27</v>
      </c>
    </row>
    <row r="69" ht="6" customHeight="1"/>
    <row r="70" spans="3:4" ht="17.25" customHeight="1">
      <c r="C70" s="123"/>
      <c r="D70" s="129" t="s">
        <v>29</v>
      </c>
    </row>
    <row r="71" spans="3:4" ht="14.25" customHeight="1">
      <c r="C71" s="128" t="s">
        <v>28</v>
      </c>
      <c r="D71" s="129" t="s">
        <v>30</v>
      </c>
    </row>
    <row r="72" spans="3:4" ht="14.25" customHeight="1">
      <c r="C72" s="123" t="s">
        <v>81</v>
      </c>
      <c r="D72" s="124">
        <v>13640</v>
      </c>
    </row>
    <row r="73" spans="3:4" ht="14.25" customHeight="1">
      <c r="C73" s="123" t="s">
        <v>101</v>
      </c>
      <c r="D73" s="124">
        <v>25650</v>
      </c>
    </row>
    <row r="74" spans="3:4" ht="14.25" customHeight="1">
      <c r="C74" s="123" t="s">
        <v>92</v>
      </c>
      <c r="D74" s="124">
        <v>215700</v>
      </c>
    </row>
    <row r="75" spans="3:4" ht="12.75" customHeight="1">
      <c r="C75" s="123" t="s">
        <v>82</v>
      </c>
      <c r="D75" s="124">
        <v>18210</v>
      </c>
    </row>
    <row r="76" spans="3:4" ht="12.75" customHeight="1">
      <c r="C76" s="123" t="s">
        <v>102</v>
      </c>
      <c r="D76" s="124">
        <v>1050</v>
      </c>
    </row>
    <row r="77" spans="3:4" ht="12.75" customHeight="1">
      <c r="C77" s="123" t="s">
        <v>83</v>
      </c>
      <c r="D77" s="124">
        <v>2000</v>
      </c>
    </row>
    <row r="78" spans="3:4" ht="12.75" customHeight="1">
      <c r="C78" s="123" t="s">
        <v>103</v>
      </c>
      <c r="D78" s="124">
        <v>100</v>
      </c>
    </row>
    <row r="79" spans="3:4" ht="12.75" customHeight="1">
      <c r="C79" s="123" t="s">
        <v>104</v>
      </c>
      <c r="D79" s="124">
        <v>14800</v>
      </c>
    </row>
    <row r="80" spans="3:4" ht="12.75" customHeight="1">
      <c r="C80" s="125" t="s">
        <v>31</v>
      </c>
      <c r="D80" s="126">
        <f>SUM(D72:D79)</f>
        <v>291150</v>
      </c>
    </row>
    <row r="81" spans="3:4" ht="12.75" customHeight="1">
      <c r="C81" s="125"/>
      <c r="D81" s="126"/>
    </row>
    <row r="82" spans="3:4" ht="12.75" customHeight="1">
      <c r="C82" s="128" t="s">
        <v>32</v>
      </c>
      <c r="D82" s="126"/>
    </row>
    <row r="83" spans="3:4" ht="12.75" customHeight="1">
      <c r="C83" s="123" t="s">
        <v>105</v>
      </c>
      <c r="D83" s="124">
        <v>5000</v>
      </c>
    </row>
    <row r="84" spans="3:4" ht="12.75" customHeight="1">
      <c r="C84" s="125" t="s">
        <v>33</v>
      </c>
      <c r="D84" s="126">
        <f>SUM(D83)</f>
        <v>5000</v>
      </c>
    </row>
    <row r="85" spans="3:4" ht="12.75" customHeight="1">
      <c r="C85" s="125"/>
      <c r="D85" s="126"/>
    </row>
    <row r="86" spans="3:4" ht="12.75" customHeight="1">
      <c r="C86" s="128" t="s">
        <v>87</v>
      </c>
      <c r="D86" s="126"/>
    </row>
    <row r="87" spans="3:4" ht="12.75" customHeight="1">
      <c r="C87" s="123" t="s">
        <v>35</v>
      </c>
      <c r="D87" s="124">
        <v>27000</v>
      </c>
    </row>
    <row r="88" spans="3:4" ht="12.75" customHeight="1">
      <c r="C88" s="123" t="s">
        <v>93</v>
      </c>
      <c r="D88" s="124">
        <v>55000</v>
      </c>
    </row>
    <row r="89" spans="3:4" ht="12.75" customHeight="1">
      <c r="C89" s="123" t="s">
        <v>36</v>
      </c>
      <c r="D89" s="124">
        <v>25000</v>
      </c>
    </row>
    <row r="90" spans="3:4" ht="12.75" customHeight="1">
      <c r="C90" s="125" t="s">
        <v>86</v>
      </c>
      <c r="D90" s="126">
        <f>SUM(D87:D89)</f>
        <v>107000</v>
      </c>
    </row>
    <row r="91" spans="3:4" ht="12.75" customHeight="1">
      <c r="C91" s="125"/>
      <c r="D91" s="126"/>
    </row>
    <row r="92" spans="3:4" ht="12.75" customHeight="1">
      <c r="C92" s="128" t="s">
        <v>84</v>
      </c>
      <c r="D92" s="126"/>
    </row>
    <row r="93" spans="3:4" ht="12.75" customHeight="1">
      <c r="C93" s="123" t="s">
        <v>85</v>
      </c>
      <c r="D93" s="124">
        <v>40000</v>
      </c>
    </row>
    <row r="94" spans="3:4" ht="12.75" customHeight="1">
      <c r="C94" s="125" t="s">
        <v>88</v>
      </c>
      <c r="D94" s="126">
        <f>SUM(D91:D93)</f>
        <v>40000</v>
      </c>
    </row>
    <row r="95" spans="3:4" ht="12.75" customHeight="1">
      <c r="C95" s="129" t="s">
        <v>34</v>
      </c>
      <c r="D95" s="127">
        <f>D80+D84+D90+D94</f>
        <v>443150</v>
      </c>
    </row>
    <row r="96" ht="6.75" customHeight="1"/>
    <row r="97" spans="3:6" ht="15.75">
      <c r="C97" s="240" t="s">
        <v>38</v>
      </c>
      <c r="D97" s="2"/>
      <c r="E97" s="26"/>
      <c r="F97" s="2"/>
    </row>
    <row r="99" spans="2:6" ht="15">
      <c r="B99" s="87" t="s">
        <v>106</v>
      </c>
      <c r="C99" s="82"/>
      <c r="D99" s="2"/>
      <c r="E99" s="26"/>
      <c r="F99" s="2"/>
    </row>
    <row r="100" spans="2:6" ht="9.75" customHeight="1">
      <c r="B100" s="87"/>
      <c r="C100" s="82"/>
      <c r="D100" s="2"/>
      <c r="E100" s="26"/>
      <c r="F100" s="2"/>
    </row>
    <row r="101" spans="2:6" ht="15.75">
      <c r="B101" s="83" t="s">
        <v>39</v>
      </c>
      <c r="C101" s="82"/>
      <c r="D101" s="2"/>
      <c r="E101" s="26"/>
      <c r="F101" s="2"/>
    </row>
    <row r="103" ht="12.75">
      <c r="B103" s="130" t="s">
        <v>37</v>
      </c>
    </row>
    <row r="104" ht="8.25" customHeight="1">
      <c r="B104" s="130"/>
    </row>
    <row r="105" spans="2:3" ht="15.75">
      <c r="B105" s="130"/>
      <c r="C105" s="83" t="s">
        <v>43</v>
      </c>
    </row>
    <row r="106" ht="6" customHeight="1" thickBot="1">
      <c r="B106" s="130"/>
    </row>
    <row r="107" spans="2:14" ht="30.75" customHeight="1" thickBot="1" thickTop="1">
      <c r="B107" s="131" t="s">
        <v>40</v>
      </c>
      <c r="C107" s="99" t="s">
        <v>41</v>
      </c>
      <c r="D107" s="213" t="s">
        <v>16</v>
      </c>
      <c r="E107" s="214"/>
      <c r="F107" s="132"/>
      <c r="G107" s="76"/>
      <c r="H107" s="76"/>
      <c r="I107" s="76"/>
      <c r="J107" s="76"/>
      <c r="K107" s="76"/>
      <c r="L107" s="76"/>
      <c r="M107" s="76"/>
      <c r="N107" s="9"/>
    </row>
    <row r="108" spans="2:14" s="2" customFormat="1" ht="18" customHeight="1" thickTop="1">
      <c r="B108" s="135">
        <v>1</v>
      </c>
      <c r="C108" s="206" t="s">
        <v>107</v>
      </c>
      <c r="D108" s="215">
        <v>133559</v>
      </c>
      <c r="E108" s="216"/>
      <c r="F108" s="133"/>
      <c r="G108" s="73"/>
      <c r="H108" s="73"/>
      <c r="I108" s="73"/>
      <c r="J108" s="73"/>
      <c r="K108" s="73"/>
      <c r="L108" s="73"/>
      <c r="M108" s="73"/>
      <c r="N108" s="11"/>
    </row>
    <row r="109" spans="2:14" s="2" customFormat="1" ht="18" customHeight="1">
      <c r="B109" s="111">
        <v>3</v>
      </c>
      <c r="C109" s="207" t="s">
        <v>108</v>
      </c>
      <c r="D109" s="211">
        <v>11200</v>
      </c>
      <c r="E109" s="212"/>
      <c r="F109" s="133"/>
      <c r="G109" s="73"/>
      <c r="H109" s="73"/>
      <c r="I109" s="73"/>
      <c r="J109" s="73"/>
      <c r="K109" s="73"/>
      <c r="L109" s="73"/>
      <c r="M109" s="73"/>
      <c r="N109" s="11"/>
    </row>
    <row r="110" spans="2:14" ht="18" customHeight="1" thickBot="1">
      <c r="B110" s="217" t="s">
        <v>42</v>
      </c>
      <c r="C110" s="218"/>
      <c r="D110" s="219">
        <f>SUM(D108:E109)</f>
        <v>144759</v>
      </c>
      <c r="E110" s="220"/>
      <c r="F110" s="134"/>
      <c r="G110" s="72"/>
      <c r="H110" s="72"/>
      <c r="I110" s="72"/>
      <c r="J110" s="72"/>
      <c r="K110" s="72"/>
      <c r="L110" s="72"/>
      <c r="M110" s="72"/>
      <c r="N110" s="13"/>
    </row>
    <row r="111" ht="13.5" thickTop="1"/>
    <row r="113" spans="3:6" ht="15.75">
      <c r="C113" s="240" t="s">
        <v>71</v>
      </c>
      <c r="D113" s="2"/>
      <c r="E113" s="26"/>
      <c r="F113" s="2"/>
    </row>
    <row r="114" ht="7.5" customHeight="1"/>
    <row r="115" spans="2:6" ht="15">
      <c r="B115" s="87" t="s">
        <v>76</v>
      </c>
      <c r="C115" s="82"/>
      <c r="D115" s="2"/>
      <c r="E115" s="26"/>
      <c r="F115" s="2"/>
    </row>
    <row r="116" spans="2:6" ht="9.75" customHeight="1">
      <c r="B116" s="87"/>
      <c r="C116" s="82"/>
      <c r="D116" s="2"/>
      <c r="E116" s="26"/>
      <c r="F116" s="2"/>
    </row>
    <row r="117" ht="12.75">
      <c r="B117" s="130" t="s">
        <v>44</v>
      </c>
    </row>
    <row r="118" ht="7.5" customHeight="1">
      <c r="B118" s="130"/>
    </row>
    <row r="119" spans="2:3" ht="15.75">
      <c r="B119" s="130"/>
      <c r="C119" s="83" t="s">
        <v>45</v>
      </c>
    </row>
    <row r="120" ht="6" customHeight="1" thickBot="1">
      <c r="B120" s="130"/>
    </row>
    <row r="121" spans="2:14" ht="54" customHeight="1" thickBot="1" thickTop="1">
      <c r="B121" s="131" t="s">
        <v>46</v>
      </c>
      <c r="C121" s="95" t="s">
        <v>54</v>
      </c>
      <c r="D121" s="144" t="s">
        <v>53</v>
      </c>
      <c r="E121" s="144" t="s">
        <v>50</v>
      </c>
      <c r="F121" s="144" t="s">
        <v>109</v>
      </c>
      <c r="G121" s="143" t="s">
        <v>111</v>
      </c>
      <c r="H121" s="190" t="s">
        <v>51</v>
      </c>
      <c r="I121" s="145" t="s">
        <v>112</v>
      </c>
      <c r="J121" s="146" t="s">
        <v>52</v>
      </c>
      <c r="K121" s="76"/>
      <c r="L121" s="76"/>
      <c r="M121" s="76"/>
      <c r="N121" s="9"/>
    </row>
    <row r="122" spans="2:14" ht="19.5" customHeight="1" thickTop="1">
      <c r="B122" s="135">
        <v>1</v>
      </c>
      <c r="C122" s="142" t="s">
        <v>49</v>
      </c>
      <c r="D122" s="150">
        <v>3581430</v>
      </c>
      <c r="E122" s="150">
        <v>0</v>
      </c>
      <c r="F122" s="153">
        <f>D122+E122</f>
        <v>3581430</v>
      </c>
      <c r="G122" s="150">
        <v>291150</v>
      </c>
      <c r="H122" s="152"/>
      <c r="I122" s="148">
        <f>F122+G122+H122</f>
        <v>3872580</v>
      </c>
      <c r="J122" s="159">
        <f>I122/I126</f>
        <v>0.7858307048202844</v>
      </c>
      <c r="K122" s="73"/>
      <c r="L122" s="73"/>
      <c r="M122" s="73"/>
      <c r="N122" s="9"/>
    </row>
    <row r="123" spans="2:14" ht="19.5" customHeight="1">
      <c r="B123" s="137">
        <v>2</v>
      </c>
      <c r="C123" s="142" t="s">
        <v>47</v>
      </c>
      <c r="D123" s="150">
        <v>721328</v>
      </c>
      <c r="E123" s="150"/>
      <c r="F123" s="153">
        <f>D123+E123</f>
        <v>721328</v>
      </c>
      <c r="G123" s="150">
        <v>5000</v>
      </c>
      <c r="H123" s="154"/>
      <c r="I123" s="149">
        <f>F123+G123+H123</f>
        <v>726328</v>
      </c>
      <c r="J123" s="160">
        <f>I123/I126</f>
        <v>0.14738774774716276</v>
      </c>
      <c r="K123" s="73"/>
      <c r="L123" s="73"/>
      <c r="M123" s="73"/>
      <c r="N123" s="9"/>
    </row>
    <row r="124" spans="2:14" ht="19.5" customHeight="1">
      <c r="B124" s="137">
        <v>6</v>
      </c>
      <c r="C124" s="142" t="s">
        <v>78</v>
      </c>
      <c r="D124" s="150">
        <v>182000</v>
      </c>
      <c r="E124" s="150"/>
      <c r="F124" s="153">
        <f>D124+E124</f>
        <v>182000</v>
      </c>
      <c r="G124" s="150">
        <v>107000</v>
      </c>
      <c r="H124" s="154"/>
      <c r="I124" s="149">
        <f>F124+G124+H124</f>
        <v>289000</v>
      </c>
      <c r="J124" s="160">
        <f>I124/I126</f>
        <v>0.0586443853175563</v>
      </c>
      <c r="K124" s="73"/>
      <c r="L124" s="73"/>
      <c r="M124" s="73"/>
      <c r="N124" s="9"/>
    </row>
    <row r="125" spans="2:14" ht="19.5" customHeight="1" thickBot="1">
      <c r="B125" s="138">
        <v>8</v>
      </c>
      <c r="C125" s="139" t="s">
        <v>48</v>
      </c>
      <c r="D125" s="155">
        <v>100</v>
      </c>
      <c r="E125" s="155">
        <v>0</v>
      </c>
      <c r="F125" s="156">
        <f>D125+E125</f>
        <v>100</v>
      </c>
      <c r="G125" s="155">
        <v>40000</v>
      </c>
      <c r="H125" s="157"/>
      <c r="I125" s="149">
        <f>F125+G125+H125</f>
        <v>40100</v>
      </c>
      <c r="J125" s="161">
        <f>I125/I126</f>
        <v>0.008137162114996566</v>
      </c>
      <c r="K125" s="73"/>
      <c r="L125" s="73"/>
      <c r="M125" s="73"/>
      <c r="N125" s="9"/>
    </row>
    <row r="126" spans="2:14" ht="19.5" customHeight="1" thickBot="1" thickTop="1">
      <c r="B126" s="140" t="s">
        <v>22</v>
      </c>
      <c r="C126" s="141"/>
      <c r="D126" s="158">
        <f aca="true" t="shared" si="0" ref="D126:J126">SUM(D122:D125)</f>
        <v>4484858</v>
      </c>
      <c r="E126" s="158">
        <f t="shared" si="0"/>
        <v>0</v>
      </c>
      <c r="F126" s="158">
        <f t="shared" si="0"/>
        <v>4484858</v>
      </c>
      <c r="G126" s="158">
        <f t="shared" si="0"/>
        <v>443150</v>
      </c>
      <c r="H126" s="158">
        <f t="shared" si="0"/>
        <v>0</v>
      </c>
      <c r="I126" s="147">
        <f t="shared" si="0"/>
        <v>4928008</v>
      </c>
      <c r="J126" s="164">
        <f t="shared" si="0"/>
        <v>1</v>
      </c>
      <c r="K126" s="72"/>
      <c r="L126" s="72"/>
      <c r="M126" s="72"/>
      <c r="N126" s="13"/>
    </row>
    <row r="127" ht="15.75" customHeight="1" thickTop="1"/>
    <row r="128" ht="15.75" customHeight="1"/>
    <row r="129" ht="15.75" customHeight="1"/>
    <row r="130" ht="15.75" customHeight="1"/>
    <row r="132" ht="12.75">
      <c r="B132" s="130" t="s">
        <v>56</v>
      </c>
    </row>
    <row r="133" ht="12.75">
      <c r="B133" s="130"/>
    </row>
    <row r="134" spans="2:3" ht="15.75">
      <c r="B134" s="130"/>
      <c r="C134" s="83" t="s">
        <v>55</v>
      </c>
    </row>
    <row r="135" spans="2:4" ht="15.75">
      <c r="B135" s="130"/>
      <c r="C135" s="85"/>
      <c r="D135" s="163" t="s">
        <v>25</v>
      </c>
    </row>
    <row r="136" ht="6" customHeight="1" thickBot="1">
      <c r="B136" s="130"/>
    </row>
    <row r="137" spans="2:14" ht="60.75" customHeight="1" thickBot="1" thickTop="1">
      <c r="B137" s="162" t="s">
        <v>14</v>
      </c>
      <c r="C137" s="95" t="s">
        <v>54</v>
      </c>
      <c r="D137" s="144" t="s">
        <v>53</v>
      </c>
      <c r="E137" s="144" t="s">
        <v>50</v>
      </c>
      <c r="F137" s="144" t="s">
        <v>109</v>
      </c>
      <c r="G137" s="143" t="s">
        <v>111</v>
      </c>
      <c r="H137" s="190" t="s">
        <v>51</v>
      </c>
      <c r="I137" s="145" t="s">
        <v>112</v>
      </c>
      <c r="J137" s="146" t="s">
        <v>122</v>
      </c>
      <c r="K137" s="76"/>
      <c r="L137" s="76"/>
      <c r="M137" s="76"/>
      <c r="N137" s="9"/>
    </row>
    <row r="138" spans="2:14" ht="19.5" customHeight="1" thickBot="1" thickTop="1">
      <c r="B138" s="135" t="s">
        <v>11</v>
      </c>
      <c r="C138" s="142" t="s">
        <v>18</v>
      </c>
      <c r="D138" s="150">
        <v>4484858</v>
      </c>
      <c r="E138" s="150">
        <v>0</v>
      </c>
      <c r="F138" s="151">
        <f>E138+D138</f>
        <v>4484858</v>
      </c>
      <c r="G138" s="150">
        <v>443150</v>
      </c>
      <c r="H138" s="152">
        <v>0</v>
      </c>
      <c r="I138" s="148">
        <f>F138+G138</f>
        <v>4928008</v>
      </c>
      <c r="J138" s="159">
        <f>I138/D141</f>
        <v>0.1703640639704572</v>
      </c>
      <c r="K138" s="73"/>
      <c r="L138" s="73"/>
      <c r="M138" s="73"/>
      <c r="N138" s="9"/>
    </row>
    <row r="139" spans="2:14" ht="19.5" customHeight="1" thickBot="1" thickTop="1">
      <c r="B139" s="140" t="s">
        <v>22</v>
      </c>
      <c r="C139" s="141"/>
      <c r="D139" s="158">
        <f>D138</f>
        <v>4484858</v>
      </c>
      <c r="E139" s="158">
        <f aca="true" t="shared" si="1" ref="E139:J139">SUM(E138:E138)</f>
        <v>0</v>
      </c>
      <c r="F139" s="158">
        <f t="shared" si="1"/>
        <v>4484858</v>
      </c>
      <c r="G139" s="158">
        <f t="shared" si="1"/>
        <v>443150</v>
      </c>
      <c r="H139" s="158">
        <f t="shared" si="1"/>
        <v>0</v>
      </c>
      <c r="I139" s="147">
        <f t="shared" si="1"/>
        <v>4928008</v>
      </c>
      <c r="J139" s="164">
        <f t="shared" si="1"/>
        <v>0.1703640639704572</v>
      </c>
      <c r="K139" s="72"/>
      <c r="L139" s="72"/>
      <c r="M139" s="72"/>
      <c r="N139" s="13"/>
    </row>
    <row r="140" ht="14.25" thickBot="1" thickTop="1"/>
    <row r="141" spans="2:4" ht="13.5" thickBot="1">
      <c r="B141" s="238" t="s">
        <v>123</v>
      </c>
      <c r="C141" s="239" t="s">
        <v>124</v>
      </c>
      <c r="D141" s="165">
        <v>28926335.08</v>
      </c>
    </row>
    <row r="144" spans="3:6" ht="15.75">
      <c r="C144" s="240" t="s">
        <v>72</v>
      </c>
      <c r="D144" s="2"/>
      <c r="E144" s="26"/>
      <c r="F144" s="2"/>
    </row>
    <row r="146" spans="2:6" ht="15">
      <c r="B146" s="87" t="s">
        <v>77</v>
      </c>
      <c r="C146" s="82"/>
      <c r="D146" s="2"/>
      <c r="E146" s="26"/>
      <c r="F146" s="2"/>
    </row>
    <row r="147" spans="2:6" ht="15">
      <c r="B147" s="87" t="s">
        <v>57</v>
      </c>
      <c r="C147" s="82"/>
      <c r="D147" s="2"/>
      <c r="E147" s="26"/>
      <c r="F147" s="2"/>
    </row>
    <row r="148" spans="2:6" ht="15">
      <c r="B148" s="87" t="s">
        <v>113</v>
      </c>
      <c r="C148" s="82"/>
      <c r="D148" s="2"/>
      <c r="E148" s="26"/>
      <c r="F148" s="2"/>
    </row>
    <row r="149" spans="2:6" ht="9.75" customHeight="1">
      <c r="B149" s="87"/>
      <c r="C149" s="82"/>
      <c r="D149" s="2"/>
      <c r="E149" s="26"/>
      <c r="F149" s="2"/>
    </row>
    <row r="150" ht="12.75">
      <c r="B150" s="130"/>
    </row>
    <row r="151" spans="2:3" ht="15.75">
      <c r="B151" s="130"/>
      <c r="C151" s="83" t="s">
        <v>58</v>
      </c>
    </row>
    <row r="152" ht="6" customHeight="1" thickBot="1">
      <c r="B152" s="130"/>
    </row>
    <row r="153" spans="2:14" ht="30.75" customHeight="1" thickBot="1" thickTop="1">
      <c r="B153" s="131" t="s">
        <v>40</v>
      </c>
      <c r="C153" s="205" t="s">
        <v>89</v>
      </c>
      <c r="D153" s="213" t="s">
        <v>16</v>
      </c>
      <c r="E153" s="214"/>
      <c r="F153" s="132"/>
      <c r="G153" s="76"/>
      <c r="H153" s="76"/>
      <c r="I153" s="76"/>
      <c r="J153" s="76"/>
      <c r="K153" s="76"/>
      <c r="L153" s="76"/>
      <c r="M153" s="76"/>
      <c r="N153" s="9"/>
    </row>
    <row r="154" spans="2:14" ht="19.5" customHeight="1" thickTop="1">
      <c r="B154" s="135">
        <v>1</v>
      </c>
      <c r="C154" s="115" t="s">
        <v>114</v>
      </c>
      <c r="D154" s="215">
        <v>37129.57</v>
      </c>
      <c r="E154" s="216"/>
      <c r="F154" s="133"/>
      <c r="G154" s="73"/>
      <c r="H154" s="73"/>
      <c r="I154" s="73"/>
      <c r="J154" s="73"/>
      <c r="K154" s="73"/>
      <c r="L154" s="73"/>
      <c r="M154" s="73"/>
      <c r="N154" s="9"/>
    </row>
    <row r="155" spans="2:14" ht="19.5" customHeight="1">
      <c r="B155" s="91">
        <v>2</v>
      </c>
      <c r="C155" s="237" t="s">
        <v>115</v>
      </c>
      <c r="D155" s="211">
        <v>540</v>
      </c>
      <c r="E155" s="212"/>
      <c r="F155" s="133"/>
      <c r="G155" s="73"/>
      <c r="H155" s="73"/>
      <c r="I155" s="73"/>
      <c r="J155" s="73"/>
      <c r="K155" s="73"/>
      <c r="L155" s="73"/>
      <c r="M155" s="73"/>
      <c r="N155" s="9"/>
    </row>
    <row r="156" spans="2:14" ht="19.5" customHeight="1">
      <c r="B156" s="91">
        <v>3</v>
      </c>
      <c r="C156" s="237" t="s">
        <v>116</v>
      </c>
      <c r="D156" s="211">
        <v>4422.74</v>
      </c>
      <c r="E156" s="212"/>
      <c r="F156" s="133"/>
      <c r="G156" s="73"/>
      <c r="H156" s="73"/>
      <c r="I156" s="73"/>
      <c r="J156" s="73"/>
      <c r="K156" s="73"/>
      <c r="L156" s="73"/>
      <c r="M156" s="73"/>
      <c r="N156" s="9"/>
    </row>
    <row r="157" spans="2:14" ht="19.5" customHeight="1">
      <c r="B157" s="88">
        <v>4</v>
      </c>
      <c r="C157" s="196" t="s">
        <v>117</v>
      </c>
      <c r="D157" s="211">
        <v>7202.7</v>
      </c>
      <c r="E157" s="212"/>
      <c r="F157" s="133"/>
      <c r="G157" s="73"/>
      <c r="H157" s="73"/>
      <c r="I157" s="73"/>
      <c r="J157" s="73"/>
      <c r="K157" s="73"/>
      <c r="L157" s="73"/>
      <c r="M157" s="73"/>
      <c r="N157" s="9"/>
    </row>
    <row r="158" spans="2:14" ht="19.5" customHeight="1" thickBot="1">
      <c r="B158" s="217" t="s">
        <v>22</v>
      </c>
      <c r="C158" s="218"/>
      <c r="D158" s="219">
        <f>SUM(D154:E157)</f>
        <v>49295.009999999995</v>
      </c>
      <c r="E158" s="220"/>
      <c r="F158" s="134"/>
      <c r="G158" s="72"/>
      <c r="H158" s="72"/>
      <c r="I158" s="72"/>
      <c r="J158" s="72"/>
      <c r="K158" s="72"/>
      <c r="L158" s="72"/>
      <c r="M158" s="72"/>
      <c r="N158" s="13"/>
    </row>
    <row r="159" spans="2:14" ht="19.5" customHeight="1" thickTop="1">
      <c r="B159" s="167"/>
      <c r="C159" s="136"/>
      <c r="D159" s="168"/>
      <c r="E159" s="168"/>
      <c r="F159" s="169"/>
      <c r="G159" s="168"/>
      <c r="H159" s="82"/>
      <c r="I159" s="72"/>
      <c r="J159" s="170"/>
      <c r="K159" s="73"/>
      <c r="L159" s="73"/>
      <c r="M159" s="73"/>
      <c r="N159" s="9"/>
    </row>
    <row r="160" spans="3:11" ht="18" customHeight="1">
      <c r="C160" s="84" t="s">
        <v>59</v>
      </c>
      <c r="D160" s="81"/>
      <c r="E160" s="26"/>
      <c r="F160" s="26"/>
      <c r="G160" s="2"/>
      <c r="H160" s="2"/>
      <c r="I160" s="39"/>
      <c r="J160" s="39"/>
      <c r="K160" s="40"/>
    </row>
    <row r="161" spans="2:14" ht="18" customHeight="1">
      <c r="B161" s="74"/>
      <c r="C161" s="86"/>
      <c r="D161" s="82"/>
      <c r="E161" s="2"/>
      <c r="F161" s="26"/>
      <c r="G161" s="2"/>
      <c r="H161" s="2"/>
      <c r="I161" s="41"/>
      <c r="J161" s="41"/>
      <c r="K161" s="42"/>
      <c r="L161" s="9"/>
      <c r="M161" s="9"/>
      <c r="N161" s="9"/>
    </row>
    <row r="162" spans="2:14" ht="15.75" customHeight="1">
      <c r="B162" s="85" t="s">
        <v>60</v>
      </c>
      <c r="D162" s="82"/>
      <c r="E162" s="2"/>
      <c r="F162" s="26"/>
      <c r="G162" s="2"/>
      <c r="H162" s="2"/>
      <c r="I162" s="41"/>
      <c r="J162" s="41"/>
      <c r="K162" s="42"/>
      <c r="L162" s="9"/>
      <c r="M162" s="9"/>
      <c r="N162" s="9"/>
    </row>
    <row r="163" spans="2:14" ht="15.75" customHeight="1">
      <c r="B163" s="85" t="s">
        <v>90</v>
      </c>
      <c r="D163" s="82"/>
      <c r="E163" s="2"/>
      <c r="F163" s="26"/>
      <c r="G163" s="2"/>
      <c r="H163" s="2"/>
      <c r="I163" s="41"/>
      <c r="J163" s="41"/>
      <c r="K163" s="42"/>
      <c r="L163" s="9"/>
      <c r="M163" s="9"/>
      <c r="N163" s="9"/>
    </row>
    <row r="164" spans="2:14" ht="14.25" customHeight="1">
      <c r="B164" s="74"/>
      <c r="C164" s="85"/>
      <c r="D164" s="82"/>
      <c r="E164" s="2"/>
      <c r="F164" s="26"/>
      <c r="G164" s="2"/>
      <c r="H164" s="2"/>
      <c r="I164" s="41"/>
      <c r="J164" s="41"/>
      <c r="K164" s="42"/>
      <c r="L164" s="9"/>
      <c r="M164" s="9"/>
      <c r="N164" s="9"/>
    </row>
    <row r="165" spans="2:14" ht="13.5" customHeight="1">
      <c r="B165" s="74"/>
      <c r="C165" s="83" t="s">
        <v>61</v>
      </c>
      <c r="D165" s="82"/>
      <c r="E165" s="2"/>
      <c r="F165" s="26"/>
      <c r="G165" s="2"/>
      <c r="H165" s="2"/>
      <c r="I165" s="41"/>
      <c r="J165" s="41"/>
      <c r="K165" s="42"/>
      <c r="L165" s="9"/>
      <c r="M165" s="9"/>
      <c r="N165" s="9"/>
    </row>
    <row r="166" ht="6.75" customHeight="1" thickBot="1"/>
    <row r="167" spans="2:9" ht="37.5" thickBot="1" thickTop="1">
      <c r="B167" s="131" t="s">
        <v>46</v>
      </c>
      <c r="C167" s="95" t="s">
        <v>54</v>
      </c>
      <c r="D167" s="144" t="s">
        <v>53</v>
      </c>
      <c r="E167" s="175" t="s">
        <v>62</v>
      </c>
      <c r="F167" s="146" t="s">
        <v>63</v>
      </c>
      <c r="G167" s="176"/>
      <c r="H167" s="166"/>
      <c r="I167" s="166"/>
    </row>
    <row r="168" spans="2:9" ht="15.75" thickTop="1">
      <c r="B168" s="135">
        <v>1</v>
      </c>
      <c r="C168" s="142" t="s">
        <v>49</v>
      </c>
      <c r="D168" s="150">
        <v>3581430</v>
      </c>
      <c r="E168" s="150">
        <v>3436853.41</v>
      </c>
      <c r="F168" s="159">
        <f>E168/D168</f>
        <v>0.9596316024604697</v>
      </c>
      <c r="G168" s="176"/>
      <c r="H168" s="82"/>
      <c r="I168" s="72"/>
    </row>
    <row r="169" spans="2:9" ht="15">
      <c r="B169" s="137">
        <v>2</v>
      </c>
      <c r="C169" s="142" t="s">
        <v>47</v>
      </c>
      <c r="D169" s="150">
        <v>721328</v>
      </c>
      <c r="E169" s="150">
        <v>421666.65</v>
      </c>
      <c r="F169" s="160">
        <f>E169/D169</f>
        <v>0.5845699182618725</v>
      </c>
      <c r="G169" s="176"/>
      <c r="H169" s="82"/>
      <c r="I169" s="72"/>
    </row>
    <row r="170" spans="2:9" ht="15">
      <c r="B170" s="137">
        <v>6</v>
      </c>
      <c r="C170" s="142" t="s">
        <v>78</v>
      </c>
      <c r="D170" s="150">
        <v>182000</v>
      </c>
      <c r="E170" s="150">
        <v>141663.84</v>
      </c>
      <c r="F170" s="160">
        <f>E170/D170</f>
        <v>0.7783727472527472</v>
      </c>
      <c r="G170" s="176"/>
      <c r="H170" s="82"/>
      <c r="I170" s="72"/>
    </row>
    <row r="171" spans="2:9" ht="15.75" thickBot="1">
      <c r="B171" s="121">
        <v>8</v>
      </c>
      <c r="C171" s="139" t="s">
        <v>48</v>
      </c>
      <c r="D171" s="208">
        <v>100</v>
      </c>
      <c r="E171" s="208">
        <v>38955.4</v>
      </c>
      <c r="F171" s="209">
        <f>E171/D171</f>
        <v>389.55400000000003</v>
      </c>
      <c r="G171" s="176"/>
      <c r="H171" s="82"/>
      <c r="I171" s="72"/>
    </row>
    <row r="172" spans="2:9" ht="16.5" thickBot="1" thickTop="1">
      <c r="B172" s="140" t="s">
        <v>22</v>
      </c>
      <c r="C172" s="141"/>
      <c r="D172" s="158">
        <f>SUM(D168:D171)</f>
        <v>4484858</v>
      </c>
      <c r="E172" s="158">
        <f>SUM(E168:E171)</f>
        <v>4039139.3</v>
      </c>
      <c r="F172" s="164">
        <f>E172/D172</f>
        <v>0.9006169872045001</v>
      </c>
      <c r="G172" s="176"/>
      <c r="H172" s="172"/>
      <c r="I172" s="173"/>
    </row>
    <row r="173" spans="2:9" ht="15.75" thickTop="1">
      <c r="B173" s="171"/>
      <c r="C173" s="171"/>
      <c r="D173" s="172"/>
      <c r="E173" s="172"/>
      <c r="F173" s="174"/>
      <c r="H173" s="172"/>
      <c r="I173" s="173"/>
    </row>
    <row r="175" spans="3:11" ht="18" customHeight="1">
      <c r="C175" s="84" t="s">
        <v>64</v>
      </c>
      <c r="D175" s="81"/>
      <c r="E175" s="26"/>
      <c r="F175" s="26"/>
      <c r="G175" s="2"/>
      <c r="H175" s="2"/>
      <c r="I175" s="39"/>
      <c r="J175" s="39"/>
      <c r="K175" s="40"/>
    </row>
    <row r="176" spans="2:14" ht="18" customHeight="1">
      <c r="B176" s="74"/>
      <c r="C176" s="86"/>
      <c r="D176" s="82"/>
      <c r="E176" s="2"/>
      <c r="F176" s="26"/>
      <c r="G176" s="2"/>
      <c r="H176" s="2"/>
      <c r="I176" s="41"/>
      <c r="J176" s="41"/>
      <c r="K176" s="42"/>
      <c r="L176" s="9"/>
      <c r="M176" s="9"/>
      <c r="N176" s="9"/>
    </row>
    <row r="177" spans="2:14" ht="15.75" customHeight="1">
      <c r="B177" s="85" t="s">
        <v>80</v>
      </c>
      <c r="D177" s="82"/>
      <c r="E177" s="2"/>
      <c r="F177" s="26"/>
      <c r="G177" s="2"/>
      <c r="H177" s="2"/>
      <c r="I177" s="41"/>
      <c r="J177" s="41"/>
      <c r="K177" s="42"/>
      <c r="L177" s="9"/>
      <c r="M177" s="9"/>
      <c r="N177" s="9"/>
    </row>
    <row r="178" spans="2:14" ht="15.75" customHeight="1">
      <c r="B178" s="85" t="s">
        <v>119</v>
      </c>
      <c r="D178" s="82"/>
      <c r="E178" s="2"/>
      <c r="F178" s="26"/>
      <c r="G178" s="2"/>
      <c r="H178" s="2"/>
      <c r="I178" s="41"/>
      <c r="J178" s="41"/>
      <c r="K178" s="42"/>
      <c r="L178" s="9"/>
      <c r="M178" s="9"/>
      <c r="N178" s="9"/>
    </row>
    <row r="179" spans="2:14" ht="14.25" customHeight="1">
      <c r="B179" s="74"/>
      <c r="C179" s="85"/>
      <c r="D179" s="82"/>
      <c r="E179" s="2"/>
      <c r="F179" s="26"/>
      <c r="G179" s="2"/>
      <c r="H179" s="2"/>
      <c r="I179" s="41"/>
      <c r="J179" s="41"/>
      <c r="K179" s="42"/>
      <c r="L179" s="9"/>
      <c r="M179" s="9"/>
      <c r="N179" s="9"/>
    </row>
    <row r="180" spans="2:14" ht="13.5" customHeight="1">
      <c r="B180" s="74"/>
      <c r="C180" s="83" t="s">
        <v>65</v>
      </c>
      <c r="D180" s="82"/>
      <c r="E180" s="2"/>
      <c r="F180" s="26"/>
      <c r="G180" s="2"/>
      <c r="H180" s="2"/>
      <c r="I180" s="41"/>
      <c r="J180" s="41"/>
      <c r="K180" s="42"/>
      <c r="L180" s="9"/>
      <c r="M180" s="9"/>
      <c r="N180" s="9"/>
    </row>
    <row r="181" ht="6.75" customHeight="1" thickBot="1"/>
    <row r="182" spans="2:9" ht="49.5" thickBot="1" thickTop="1">
      <c r="B182" s="131" t="s">
        <v>46</v>
      </c>
      <c r="C182" s="95" t="s">
        <v>54</v>
      </c>
      <c r="D182" s="144" t="s">
        <v>109</v>
      </c>
      <c r="E182" s="175" t="s">
        <v>62</v>
      </c>
      <c r="F182" s="175" t="s">
        <v>79</v>
      </c>
      <c r="G182" s="146" t="s">
        <v>118</v>
      </c>
      <c r="H182" s="146" t="s">
        <v>66</v>
      </c>
      <c r="I182" s="166"/>
    </row>
    <row r="183" spans="2:9" ht="15.75" thickTop="1">
      <c r="B183" s="135">
        <v>1</v>
      </c>
      <c r="C183" s="142" t="s">
        <v>49</v>
      </c>
      <c r="D183" s="150">
        <v>3581430</v>
      </c>
      <c r="E183" s="150">
        <v>3436853.41</v>
      </c>
      <c r="F183" s="177">
        <f>D183-E183</f>
        <v>144576.58999999985</v>
      </c>
      <c r="G183" s="178">
        <f>F183/D183</f>
        <v>0.04036839753953026</v>
      </c>
      <c r="H183" s="179">
        <f>F183/F187</f>
        <v>0.3243673420029267</v>
      </c>
      <c r="I183" s="72"/>
    </row>
    <row r="184" spans="2:9" ht="15">
      <c r="B184" s="137">
        <v>2</v>
      </c>
      <c r="C184" s="142" t="s">
        <v>47</v>
      </c>
      <c r="D184" s="150">
        <v>721328</v>
      </c>
      <c r="E184" s="150">
        <v>421666.65</v>
      </c>
      <c r="F184" s="177">
        <f>D184-E184</f>
        <v>299661.35</v>
      </c>
      <c r="G184" s="180">
        <f>F184/D184</f>
        <v>0.4154300817381274</v>
      </c>
      <c r="H184" s="181">
        <f>F184/F187</f>
        <v>0.6723104729507648</v>
      </c>
      <c r="I184" s="72"/>
    </row>
    <row r="185" spans="2:9" ht="15">
      <c r="B185" s="137">
        <v>6</v>
      </c>
      <c r="C185" s="142" t="s">
        <v>78</v>
      </c>
      <c r="D185" s="150">
        <v>182000</v>
      </c>
      <c r="E185" s="150">
        <v>141663.84</v>
      </c>
      <c r="F185" s="177">
        <f>D185-E185</f>
        <v>40336.16</v>
      </c>
      <c r="G185" s="182">
        <f>F185/D185</f>
        <v>0.22162725274725276</v>
      </c>
      <c r="H185" s="183">
        <f>F185/F187</f>
        <v>0.09049689860443373</v>
      </c>
      <c r="I185" s="72"/>
    </row>
    <row r="186" spans="2:9" ht="15.75" thickBot="1">
      <c r="B186" s="121">
        <v>8</v>
      </c>
      <c r="C186" s="139" t="s">
        <v>48</v>
      </c>
      <c r="D186" s="208">
        <v>100</v>
      </c>
      <c r="E186" s="208">
        <v>38955.4</v>
      </c>
      <c r="F186" s="177">
        <f>D186-E186</f>
        <v>-38855.4</v>
      </c>
      <c r="G186" s="184">
        <f>F186/D186</f>
        <v>-388.55400000000003</v>
      </c>
      <c r="H186" s="183">
        <f>F186/F187</f>
        <v>-0.08717471355812537</v>
      </c>
      <c r="I186" s="72"/>
    </row>
    <row r="187" spans="2:9" ht="16.5" thickBot="1" thickTop="1">
      <c r="B187" s="140" t="s">
        <v>22</v>
      </c>
      <c r="C187" s="141"/>
      <c r="D187" s="158">
        <f>SUM(D183:D186)</f>
        <v>4484858</v>
      </c>
      <c r="E187" s="158">
        <f>SUM(E183:E186)</f>
        <v>4039139.3</v>
      </c>
      <c r="F187" s="185">
        <f>SUM(F183:F186)</f>
        <v>445718.69999999984</v>
      </c>
      <c r="G187" s="186">
        <f>F187/D187</f>
        <v>0.09938301279549984</v>
      </c>
      <c r="H187" s="164">
        <f>SUM(H183:H186)</f>
        <v>1</v>
      </c>
      <c r="I187" s="173"/>
    </row>
    <row r="188" ht="13.5" thickTop="1"/>
    <row r="191" spans="3:11" ht="18" customHeight="1">
      <c r="C191" s="84" t="s">
        <v>67</v>
      </c>
      <c r="D191" s="81"/>
      <c r="E191" s="26"/>
      <c r="F191" s="26"/>
      <c r="G191" s="2"/>
      <c r="H191" s="2"/>
      <c r="I191" s="39"/>
      <c r="J191" s="39"/>
      <c r="K191" s="40"/>
    </row>
    <row r="192" spans="2:14" ht="18" customHeight="1">
      <c r="B192" s="74"/>
      <c r="C192" s="86"/>
      <c r="D192" s="82"/>
      <c r="E192" s="2"/>
      <c r="F192" s="26"/>
      <c r="G192" s="2"/>
      <c r="H192" s="2"/>
      <c r="I192" s="41"/>
      <c r="J192" s="41"/>
      <c r="K192" s="42"/>
      <c r="L192" s="9"/>
      <c r="M192" s="9"/>
      <c r="N192" s="9"/>
    </row>
    <row r="193" spans="2:14" ht="15.75" customHeight="1">
      <c r="B193" s="85" t="s">
        <v>120</v>
      </c>
      <c r="C193" s="85"/>
      <c r="D193" s="82"/>
      <c r="E193" s="2"/>
      <c r="F193" s="26"/>
      <c r="G193" s="2"/>
      <c r="H193" s="2"/>
      <c r="I193" s="41"/>
      <c r="J193" s="41"/>
      <c r="K193" s="42"/>
      <c r="L193" s="9"/>
      <c r="M193" s="9"/>
      <c r="N193" s="9"/>
    </row>
    <row r="194" spans="2:14" ht="15.75" customHeight="1">
      <c r="B194" s="85" t="s">
        <v>121</v>
      </c>
      <c r="C194" s="85"/>
      <c r="D194" s="82"/>
      <c r="E194" s="2"/>
      <c r="F194" s="26"/>
      <c r="G194" s="2"/>
      <c r="H194" s="2"/>
      <c r="I194" s="41"/>
      <c r="J194" s="41"/>
      <c r="K194" s="42"/>
      <c r="L194" s="9"/>
      <c r="M194" s="9"/>
      <c r="N194" s="9"/>
    </row>
    <row r="195" ht="15.75">
      <c r="C195" s="85"/>
    </row>
    <row r="197" spans="3:11" ht="18" customHeight="1">
      <c r="C197" s="84" t="s">
        <v>68</v>
      </c>
      <c r="D197" s="81"/>
      <c r="E197" s="26"/>
      <c r="F197" s="26"/>
      <c r="G197" s="2"/>
      <c r="H197" s="2"/>
      <c r="I197" s="39"/>
      <c r="J197" s="39"/>
      <c r="K197" s="40"/>
    </row>
    <row r="198" spans="2:14" ht="18" customHeight="1">
      <c r="B198" s="74"/>
      <c r="C198" s="86"/>
      <c r="D198" s="82"/>
      <c r="E198" s="2"/>
      <c r="F198" s="26"/>
      <c r="G198" s="2"/>
      <c r="H198" s="2"/>
      <c r="I198" s="41"/>
      <c r="J198" s="41"/>
      <c r="K198" s="42"/>
      <c r="L198" s="9"/>
      <c r="M198" s="9"/>
      <c r="N198" s="9"/>
    </row>
    <row r="199" spans="2:14" ht="15.75" customHeight="1">
      <c r="B199" s="85" t="s">
        <v>69</v>
      </c>
      <c r="D199" s="82"/>
      <c r="E199" s="2"/>
      <c r="F199" s="26"/>
      <c r="G199" s="2"/>
      <c r="H199" s="2"/>
      <c r="I199" s="41"/>
      <c r="J199" s="41"/>
      <c r="K199" s="42"/>
      <c r="L199" s="9"/>
      <c r="M199" s="9"/>
      <c r="N199" s="9"/>
    </row>
    <row r="200" spans="2:14" ht="15.75" customHeight="1">
      <c r="B200" s="85" t="s">
        <v>73</v>
      </c>
      <c r="D200" s="82"/>
      <c r="E200" s="2"/>
      <c r="F200" s="26"/>
      <c r="G200" s="2"/>
      <c r="H200" s="2"/>
      <c r="I200" s="41"/>
      <c r="J200" s="41"/>
      <c r="K200" s="42"/>
      <c r="L200" s="9"/>
      <c r="M200" s="9"/>
      <c r="N200" s="9"/>
    </row>
    <row r="201" ht="15.75">
      <c r="B201" s="85" t="s">
        <v>74</v>
      </c>
    </row>
    <row r="202" ht="15.75">
      <c r="B202" s="85" t="s">
        <v>70</v>
      </c>
    </row>
    <row r="205" spans="3:7" ht="12.75" customHeight="1">
      <c r="C205" s="228"/>
      <c r="D205" s="228"/>
      <c r="E205" s="228"/>
      <c r="F205" s="228"/>
      <c r="G205" s="228"/>
    </row>
    <row r="209" ht="12.75">
      <c r="D209" s="187"/>
    </row>
  </sheetData>
  <sheetProtection/>
  <mergeCells count="25">
    <mergeCell ref="D47:E47"/>
    <mergeCell ref="D107:E107"/>
    <mergeCell ref="D108:E108"/>
    <mergeCell ref="C205:G205"/>
    <mergeCell ref="D55:E55"/>
    <mergeCell ref="B56:F56"/>
    <mergeCell ref="D57:E57"/>
    <mergeCell ref="D58:E58"/>
    <mergeCell ref="D110:E110"/>
    <mergeCell ref="B110:C110"/>
    <mergeCell ref="B22:C22"/>
    <mergeCell ref="B33:C33"/>
    <mergeCell ref="D42:E42"/>
    <mergeCell ref="D43:E43"/>
    <mergeCell ref="D44:E44"/>
    <mergeCell ref="D46:E46"/>
    <mergeCell ref="D45:E45"/>
    <mergeCell ref="D109:E109"/>
    <mergeCell ref="D153:E153"/>
    <mergeCell ref="D154:E154"/>
    <mergeCell ref="B158:C158"/>
    <mergeCell ref="D158:E158"/>
    <mergeCell ref="D157:E157"/>
    <mergeCell ref="D155:E155"/>
    <mergeCell ref="D156:E156"/>
  </mergeCells>
  <printOptions/>
  <pageMargins left="0.5511811023622047" right="0.1968503937007874" top="0.984251968503937" bottom="0.35433070866141736" header="0" footer="0"/>
  <pageSetup horizontalDpi="600" verticalDpi="600" orientation="portrait" paperSize="9" scale="77" r:id="rId2"/>
  <headerFooter alignWithMargins="0">
    <oddHeader>&amp;L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13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1484375" style="2" customWidth="1"/>
    <col min="2" max="2" width="8.8515625" style="2" customWidth="1"/>
    <col min="3" max="3" width="40.140625" style="2" customWidth="1"/>
    <col min="4" max="4" width="12.7109375" style="2" customWidth="1"/>
    <col min="5" max="5" width="12.421875" style="2" customWidth="1"/>
    <col min="6" max="6" width="8.8515625" style="2" customWidth="1"/>
    <col min="7" max="7" width="7.140625" style="2" customWidth="1"/>
    <col min="8" max="8" width="35.00390625" style="2" customWidth="1"/>
    <col min="9" max="9" width="1.28515625" style="2" customWidth="1"/>
    <col min="10" max="10" width="10.8515625" style="2" customWidth="1"/>
    <col min="11" max="11" width="4.8515625" style="2" customWidth="1"/>
    <col min="12" max="12" width="6.57421875" style="2" customWidth="1"/>
    <col min="13" max="17" width="11.421875" style="2" customWidth="1"/>
    <col min="18" max="18" width="14.7109375" style="2" customWidth="1"/>
    <col min="19" max="16384" width="11.421875" style="2" customWidth="1"/>
  </cols>
  <sheetData>
    <row r="1" ht="12.75">
      <c r="B1" s="63"/>
    </row>
    <row r="3" spans="2:9" ht="12.75">
      <c r="B3" s="38"/>
      <c r="C3" s="1"/>
      <c r="D3" s="26"/>
      <c r="E3" s="26"/>
      <c r="F3" s="33"/>
      <c r="H3" s="39"/>
      <c r="I3" s="39"/>
    </row>
    <row r="4" spans="3:12" ht="13.5" customHeight="1">
      <c r="C4" s="1"/>
      <c r="F4" s="33"/>
      <c r="H4" s="41"/>
      <c r="I4" s="41"/>
      <c r="J4" s="11"/>
      <c r="K4" s="11"/>
      <c r="L4" s="11"/>
    </row>
    <row r="5" spans="3:12" ht="13.5" customHeight="1">
      <c r="C5" s="1"/>
      <c r="F5" s="33"/>
      <c r="H5" s="41"/>
      <c r="I5" s="41"/>
      <c r="J5" s="11"/>
      <c r="K5" s="11"/>
      <c r="L5" s="11"/>
    </row>
    <row r="6" spans="3:12" ht="13.5" customHeight="1">
      <c r="C6" s="21"/>
      <c r="D6" s="43"/>
      <c r="F6" s="33"/>
      <c r="H6" s="41"/>
      <c r="I6" s="41"/>
      <c r="J6" s="11"/>
      <c r="K6" s="11"/>
      <c r="L6" s="11"/>
    </row>
    <row r="7" spans="3:12" ht="13.5" customHeight="1">
      <c r="C7" s="25"/>
      <c r="D7" s="30"/>
      <c r="F7" s="33"/>
      <c r="H7" s="41"/>
      <c r="I7" s="41"/>
      <c r="J7" s="11"/>
      <c r="K7" s="11"/>
      <c r="L7" s="11"/>
    </row>
    <row r="8" spans="3:12" ht="13.5" customHeight="1">
      <c r="C8" s="21"/>
      <c r="D8" s="44"/>
      <c r="F8" s="33"/>
      <c r="H8" s="41"/>
      <c r="I8" s="41"/>
      <c r="J8" s="11"/>
      <c r="K8" s="11"/>
      <c r="L8" s="11"/>
    </row>
    <row r="9" spans="3:12" ht="13.5" customHeight="1">
      <c r="C9" s="1"/>
      <c r="F9" s="26"/>
      <c r="H9" s="41"/>
      <c r="I9" s="41"/>
      <c r="J9" s="11"/>
      <c r="K9" s="11"/>
      <c r="L9" s="11"/>
    </row>
    <row r="10" spans="3:12" ht="15.75" customHeight="1">
      <c r="C10" s="45"/>
      <c r="F10" s="26"/>
      <c r="H10" s="41"/>
      <c r="I10" s="41"/>
      <c r="J10" s="11"/>
      <c r="K10" s="11"/>
      <c r="L10" s="11"/>
    </row>
    <row r="11" spans="3:12" ht="15" customHeight="1">
      <c r="C11" s="1"/>
      <c r="F11" s="26"/>
      <c r="J11" s="11"/>
      <c r="K11" s="11"/>
      <c r="L11" s="11"/>
    </row>
    <row r="12" spans="2:12" ht="21.75" customHeight="1">
      <c r="B12" s="27"/>
      <c r="C12" s="27"/>
      <c r="D12" s="46"/>
      <c r="E12" s="46"/>
      <c r="F12" s="27"/>
      <c r="G12" s="27"/>
      <c r="H12" s="27"/>
      <c r="I12" s="33"/>
      <c r="J12" s="20"/>
      <c r="K12" s="14"/>
      <c r="L12" s="14"/>
    </row>
    <row r="13" spans="2:12" ht="12.75">
      <c r="B13" s="5"/>
      <c r="C13" s="5"/>
      <c r="D13" s="28"/>
      <c r="E13" s="28"/>
      <c r="F13" s="6"/>
      <c r="G13" s="32"/>
      <c r="H13" s="5"/>
      <c r="I13" s="5"/>
      <c r="J13" s="14"/>
      <c r="L13" s="14"/>
    </row>
    <row r="14" spans="2:12" ht="13.5" customHeight="1">
      <c r="B14" s="5"/>
      <c r="C14" s="5"/>
      <c r="D14" s="28"/>
      <c r="E14" s="28"/>
      <c r="F14" s="6"/>
      <c r="G14" s="32"/>
      <c r="H14" s="5"/>
      <c r="I14" s="5"/>
      <c r="L14" s="14"/>
    </row>
    <row r="15" spans="2:12" ht="12.75">
      <c r="B15" s="5"/>
      <c r="C15" s="5"/>
      <c r="D15" s="28"/>
      <c r="E15" s="28"/>
      <c r="F15" s="6"/>
      <c r="G15" s="32"/>
      <c r="H15" s="5"/>
      <c r="I15" s="5"/>
      <c r="J15" s="14"/>
      <c r="K15" s="14"/>
      <c r="L15" s="14"/>
    </row>
    <row r="16" spans="2:12" ht="16.5" customHeight="1">
      <c r="B16" s="6"/>
      <c r="C16" s="6"/>
      <c r="D16" s="28"/>
      <c r="E16" s="28"/>
      <c r="F16" s="28"/>
      <c r="G16" s="28"/>
      <c r="H16" s="47"/>
      <c r="I16" s="64"/>
      <c r="J16" s="14"/>
      <c r="K16" s="14"/>
      <c r="L16" s="14"/>
    </row>
    <row r="17" spans="2:9" ht="12.75">
      <c r="B17" s="5"/>
      <c r="C17" s="5"/>
      <c r="D17" s="28"/>
      <c r="E17" s="28"/>
      <c r="F17" s="28"/>
      <c r="G17" s="28"/>
      <c r="H17" s="6"/>
      <c r="I17" s="6"/>
    </row>
    <row r="18" spans="2:9" ht="12.75">
      <c r="B18" s="6"/>
      <c r="C18" s="6"/>
      <c r="D18" s="28"/>
      <c r="E18" s="28"/>
      <c r="F18" s="28"/>
      <c r="G18" s="28"/>
      <c r="H18" s="48"/>
      <c r="I18" s="48"/>
    </row>
    <row r="19" spans="2:9" ht="12.75">
      <c r="B19" s="5"/>
      <c r="C19" s="5"/>
      <c r="D19" s="29"/>
      <c r="E19" s="29"/>
      <c r="F19" s="28"/>
      <c r="G19" s="32"/>
      <c r="H19" s="6"/>
      <c r="I19" s="6"/>
    </row>
    <row r="20" spans="2:12" ht="12.75">
      <c r="B20" s="5"/>
      <c r="C20" s="5"/>
      <c r="D20" s="28"/>
      <c r="E20" s="28"/>
      <c r="F20" s="28"/>
      <c r="G20" s="32"/>
      <c r="H20" s="6"/>
      <c r="I20" s="6"/>
      <c r="J20" s="13"/>
      <c r="K20" s="13"/>
      <c r="L20" s="13"/>
    </row>
    <row r="21" spans="2:9" ht="14.25" customHeight="1">
      <c r="B21" s="6"/>
      <c r="C21" s="6"/>
      <c r="D21" s="28"/>
      <c r="E21" s="28"/>
      <c r="F21" s="28"/>
      <c r="G21" s="28"/>
      <c r="H21" s="47"/>
      <c r="I21" s="65"/>
    </row>
    <row r="22" spans="2:9" ht="12.75">
      <c r="B22" s="5"/>
      <c r="C22" s="5"/>
      <c r="D22" s="28"/>
      <c r="E22" s="28"/>
      <c r="F22" s="28"/>
      <c r="G22" s="28"/>
      <c r="H22" s="6"/>
      <c r="I22" s="6"/>
    </row>
    <row r="23" spans="2:9" ht="12.75">
      <c r="B23" s="6"/>
      <c r="C23" s="6"/>
      <c r="D23" s="28"/>
      <c r="E23" s="28"/>
      <c r="F23" s="28"/>
      <c r="G23" s="28"/>
      <c r="H23" s="47"/>
      <c r="I23" s="66"/>
    </row>
    <row r="24" spans="2:20" ht="12.75">
      <c r="B24" s="5"/>
      <c r="C24" s="5"/>
      <c r="D24" s="28"/>
      <c r="E24" s="28"/>
      <c r="F24" s="32"/>
      <c r="G24" s="32"/>
      <c r="H24" s="6"/>
      <c r="I24" s="6"/>
      <c r="P24" s="35"/>
      <c r="Q24" s="34"/>
      <c r="R24" s="34"/>
      <c r="S24" s="34"/>
      <c r="T24" s="34"/>
    </row>
    <row r="25" spans="2:20" ht="12.75">
      <c r="B25" s="5"/>
      <c r="C25" s="5"/>
      <c r="D25" s="28"/>
      <c r="E25" s="28"/>
      <c r="F25" s="32"/>
      <c r="G25" s="32"/>
      <c r="H25" s="6"/>
      <c r="I25" s="6"/>
      <c r="P25" s="35"/>
      <c r="Q25" s="34"/>
      <c r="R25" s="34"/>
      <c r="S25" s="34"/>
      <c r="T25" s="36"/>
    </row>
    <row r="26" spans="2:19" ht="22.5" customHeight="1">
      <c r="B26" s="6"/>
      <c r="C26" s="6"/>
      <c r="D26" s="49"/>
      <c r="E26" s="28"/>
      <c r="F26" s="28"/>
      <c r="G26" s="28"/>
      <c r="H26" s="22"/>
      <c r="I26" s="66"/>
      <c r="P26" s="35"/>
      <c r="Q26" s="34"/>
      <c r="R26" s="34"/>
      <c r="S26" s="34"/>
    </row>
    <row r="27" spans="2:19" ht="29.25" customHeight="1">
      <c r="B27" s="6"/>
      <c r="C27" s="6"/>
      <c r="D27" s="28"/>
      <c r="E27" s="28"/>
      <c r="F27" s="28"/>
      <c r="G27" s="28"/>
      <c r="H27" s="22"/>
      <c r="I27" s="66"/>
      <c r="P27" s="35"/>
      <c r="Q27" s="34"/>
      <c r="R27" s="34"/>
      <c r="S27" s="34"/>
    </row>
    <row r="28" spans="2:19" ht="30" customHeight="1">
      <c r="B28" s="6"/>
      <c r="C28" s="6"/>
      <c r="D28" s="49"/>
      <c r="E28" s="28"/>
      <c r="F28" s="28"/>
      <c r="G28" s="28"/>
      <c r="H28" s="22"/>
      <c r="I28" s="67"/>
      <c r="J28" s="17"/>
      <c r="K28" s="17"/>
      <c r="L28" s="17"/>
      <c r="P28" s="35"/>
      <c r="Q28" s="34"/>
      <c r="R28" s="34"/>
      <c r="S28" s="34"/>
    </row>
    <row r="29" spans="2:20" ht="12.75">
      <c r="B29" s="6"/>
      <c r="C29" s="6"/>
      <c r="D29" s="28"/>
      <c r="E29" s="28"/>
      <c r="F29" s="28"/>
      <c r="G29" s="28"/>
      <c r="H29" s="7"/>
      <c r="I29" s="7"/>
      <c r="P29" s="35"/>
      <c r="Q29" s="34"/>
      <c r="R29" s="34"/>
      <c r="S29" s="34"/>
      <c r="T29" s="34"/>
    </row>
    <row r="30" spans="2:19" ht="12.75">
      <c r="B30" s="5"/>
      <c r="C30" s="5"/>
      <c r="D30" s="28"/>
      <c r="E30" s="28"/>
      <c r="F30" s="28"/>
      <c r="G30" s="28"/>
      <c r="H30" s="31"/>
      <c r="I30" s="31"/>
      <c r="Q30" s="37"/>
      <c r="R30" s="37"/>
      <c r="S30" s="37"/>
    </row>
    <row r="31" spans="2:9" ht="26.25" customHeight="1">
      <c r="B31" s="6"/>
      <c r="C31" s="6"/>
      <c r="D31" s="28"/>
      <c r="E31" s="28"/>
      <c r="F31" s="28"/>
      <c r="G31" s="28"/>
      <c r="H31" s="22"/>
      <c r="I31" s="7"/>
    </row>
    <row r="32" spans="2:9" ht="12.75">
      <c r="B32" s="5"/>
      <c r="C32" s="5"/>
      <c r="D32" s="28"/>
      <c r="E32" s="28"/>
      <c r="F32" s="28"/>
      <c r="G32" s="28"/>
      <c r="H32" s="6"/>
      <c r="I32" s="6"/>
    </row>
    <row r="33" spans="2:9" ht="12.75">
      <c r="B33" s="6"/>
      <c r="C33" s="6"/>
      <c r="D33" s="28"/>
      <c r="E33" s="28"/>
      <c r="F33" s="28"/>
      <c r="G33" s="28"/>
      <c r="H33" s="7"/>
      <c r="I33" s="7"/>
    </row>
    <row r="34" spans="2:9" ht="12.75">
      <c r="B34" s="5"/>
      <c r="C34" s="5"/>
      <c r="D34" s="28"/>
      <c r="E34" s="28"/>
      <c r="F34" s="28"/>
      <c r="G34" s="6"/>
      <c r="H34" s="6"/>
      <c r="I34" s="6"/>
    </row>
    <row r="35" spans="2:9" ht="12.75">
      <c r="B35" s="6"/>
      <c r="C35" s="6"/>
      <c r="D35" s="28"/>
      <c r="E35" s="28"/>
      <c r="F35" s="28"/>
      <c r="G35" s="28"/>
      <c r="H35" s="47"/>
      <c r="I35" s="68"/>
    </row>
    <row r="36" spans="2:9" ht="12.75">
      <c r="B36" s="5"/>
      <c r="C36" s="5"/>
      <c r="D36" s="28"/>
      <c r="E36" s="28"/>
      <c r="F36" s="28"/>
      <c r="G36" s="28"/>
      <c r="H36" s="6"/>
      <c r="I36" s="6"/>
    </row>
    <row r="37" spans="2:9" ht="12.75">
      <c r="B37" s="6"/>
      <c r="C37" s="6"/>
      <c r="D37" s="28"/>
      <c r="E37" s="28"/>
      <c r="F37" s="28"/>
      <c r="G37" s="28"/>
      <c r="H37" s="22"/>
      <c r="I37" s="7"/>
    </row>
    <row r="38" spans="2:9" ht="24.75" customHeight="1">
      <c r="B38" s="6"/>
      <c r="C38" s="6"/>
      <c r="D38" s="28"/>
      <c r="E38" s="28"/>
      <c r="F38" s="28"/>
      <c r="G38" s="28"/>
      <c r="H38" s="22"/>
      <c r="I38" s="7"/>
    </row>
    <row r="39" spans="2:9" ht="12.75">
      <c r="B39" s="5"/>
      <c r="C39" s="5"/>
      <c r="D39" s="28"/>
      <c r="E39" s="28"/>
      <c r="F39" s="28"/>
      <c r="G39" s="28"/>
      <c r="H39" s="7"/>
      <c r="I39" s="7"/>
    </row>
    <row r="40" spans="2:9" ht="12.75">
      <c r="B40" s="5"/>
      <c r="C40" s="5"/>
      <c r="D40" s="28"/>
      <c r="E40" s="28"/>
      <c r="F40" s="28"/>
      <c r="G40" s="28"/>
      <c r="H40" s="6"/>
      <c r="I40" s="6"/>
    </row>
    <row r="41" spans="2:12" ht="23.25" customHeight="1">
      <c r="B41" s="6"/>
      <c r="C41" s="6"/>
      <c r="D41" s="28"/>
      <c r="E41" s="28"/>
      <c r="F41" s="28"/>
      <c r="G41" s="28"/>
      <c r="H41" s="22"/>
      <c r="I41" s="7"/>
      <c r="J41" s="13"/>
      <c r="K41" s="13"/>
      <c r="L41" s="13"/>
    </row>
    <row r="42" spans="2:15" ht="39.75" customHeight="1">
      <c r="B42" s="6"/>
      <c r="C42" s="6"/>
      <c r="D42" s="28"/>
      <c r="E42" s="28"/>
      <c r="F42" s="28"/>
      <c r="G42" s="28"/>
      <c r="H42" s="22"/>
      <c r="I42" s="67"/>
      <c r="J42" s="17"/>
      <c r="K42" s="17"/>
      <c r="L42" s="17"/>
      <c r="M42" s="13"/>
      <c r="N42" s="19"/>
      <c r="O42" s="18"/>
    </row>
    <row r="43" spans="2:12" ht="30.75" customHeight="1">
      <c r="B43" s="6"/>
      <c r="C43" s="6"/>
      <c r="D43" s="28"/>
      <c r="E43" s="28"/>
      <c r="F43" s="28"/>
      <c r="G43" s="28"/>
      <c r="H43" s="22"/>
      <c r="I43" s="66"/>
      <c r="J43" s="10"/>
      <c r="K43" s="10"/>
      <c r="L43" s="22"/>
    </row>
    <row r="44" spans="2:9" ht="18" customHeight="1">
      <c r="B44" s="27"/>
      <c r="C44" s="69"/>
      <c r="D44" s="28"/>
      <c r="E44" s="28"/>
      <c r="F44" s="28"/>
      <c r="G44" s="28"/>
      <c r="H44" s="6"/>
      <c r="I44" s="6"/>
    </row>
    <row r="45" spans="2:12" ht="42.75" customHeight="1">
      <c r="B45" s="6"/>
      <c r="C45" s="6"/>
      <c r="D45" s="28"/>
      <c r="E45" s="28"/>
      <c r="F45" s="28"/>
      <c r="G45" s="28"/>
      <c r="H45" s="50"/>
      <c r="I45" s="65"/>
      <c r="L45" s="22"/>
    </row>
    <row r="46" spans="2:12" ht="12.75">
      <c r="B46" s="5"/>
      <c r="C46" s="5"/>
      <c r="D46" s="28"/>
      <c r="E46" s="28"/>
      <c r="F46" s="28"/>
      <c r="G46" s="31"/>
      <c r="H46" s="6"/>
      <c r="I46" s="6"/>
      <c r="J46" s="16"/>
      <c r="K46" s="14"/>
      <c r="L46" s="12"/>
    </row>
    <row r="47" spans="2:12" ht="12.75">
      <c r="B47" s="5"/>
      <c r="C47" s="5"/>
      <c r="D47" s="28"/>
      <c r="E47" s="28"/>
      <c r="F47" s="28"/>
      <c r="G47" s="31"/>
      <c r="H47" s="6"/>
      <c r="I47" s="6"/>
      <c r="J47" s="16"/>
      <c r="K47" s="14"/>
      <c r="L47" s="12"/>
    </row>
    <row r="48" spans="2:12" ht="12.75">
      <c r="B48" s="6"/>
      <c r="C48" s="5"/>
      <c r="D48" s="29"/>
      <c r="E48" s="29"/>
      <c r="F48" s="29"/>
      <c r="G48" s="29"/>
      <c r="H48" s="6"/>
      <c r="I48" s="6"/>
      <c r="J48" s="14"/>
      <c r="L48" s="15"/>
    </row>
    <row r="49" spans="2:12" ht="12.75">
      <c r="B49" s="6"/>
      <c r="C49" s="5"/>
      <c r="D49" s="29"/>
      <c r="E49" s="29"/>
      <c r="F49" s="6"/>
      <c r="G49" s="51"/>
      <c r="H49" s="6"/>
      <c r="I49" s="6"/>
      <c r="J49" s="14"/>
      <c r="L49" s="13"/>
    </row>
    <row r="50" spans="2:5" ht="9" customHeight="1">
      <c r="B50" s="52"/>
      <c r="C50" s="16"/>
      <c r="E50" s="53"/>
    </row>
    <row r="51" spans="2:6" ht="12.75">
      <c r="B51" s="52"/>
      <c r="C51" s="21"/>
      <c r="D51" s="43"/>
      <c r="E51" s="19"/>
      <c r="F51" s="23"/>
    </row>
    <row r="52" spans="2:7" ht="15.75" customHeight="1">
      <c r="B52" s="52"/>
      <c r="C52" s="24"/>
      <c r="D52" s="30"/>
      <c r="E52" s="8"/>
      <c r="G52" s="54"/>
    </row>
    <row r="53" spans="2:5" ht="12.75">
      <c r="B53" s="52"/>
      <c r="C53" s="21"/>
      <c r="D53" s="44"/>
      <c r="E53" s="19"/>
    </row>
    <row r="54" spans="2:5" ht="4.5" customHeight="1">
      <c r="B54" s="52"/>
      <c r="C54" s="16"/>
      <c r="E54" s="19"/>
    </row>
    <row r="55" spans="2:5" ht="9.75" customHeight="1">
      <c r="B55" s="52"/>
      <c r="C55" s="16"/>
      <c r="D55" s="13"/>
      <c r="E55" s="19"/>
    </row>
    <row r="56" spans="2:3" ht="5.25" customHeight="1">
      <c r="B56" s="52"/>
      <c r="C56" s="16"/>
    </row>
    <row r="57" spans="2:5" ht="12.75">
      <c r="B57" s="52"/>
      <c r="C57" s="16"/>
      <c r="D57" s="13"/>
      <c r="E57" s="19"/>
    </row>
    <row r="58" spans="2:5" ht="5.25" customHeight="1">
      <c r="B58" s="52"/>
      <c r="C58" s="16"/>
      <c r="E58" s="19"/>
    </row>
    <row r="59" spans="2:5" ht="12.75">
      <c r="B59" s="52"/>
      <c r="C59" s="16"/>
      <c r="D59" s="13"/>
      <c r="E59" s="19"/>
    </row>
    <row r="60" ht="3.75" customHeight="1"/>
    <row r="61" spans="2:6" ht="12.75">
      <c r="B61" s="52"/>
      <c r="C61" s="16"/>
      <c r="D61" s="13"/>
      <c r="E61" s="19"/>
      <c r="F61" s="13"/>
    </row>
    <row r="62" ht="4.5" customHeight="1"/>
    <row r="63" spans="4:5" ht="12.75">
      <c r="D63" s="13"/>
      <c r="E63" s="19"/>
    </row>
    <row r="65" spans="8:10" ht="12.75">
      <c r="H65" s="4"/>
      <c r="J65" s="70"/>
    </row>
    <row r="67" spans="2:3" ht="12.75">
      <c r="B67" s="52"/>
      <c r="C67" s="41"/>
    </row>
    <row r="69" ht="12.75">
      <c r="H69" s="4"/>
    </row>
    <row r="70" ht="12.75">
      <c r="D70" s="17"/>
    </row>
    <row r="74" ht="12.75">
      <c r="H74" s="55"/>
    </row>
    <row r="117" spans="2:7" ht="12.75">
      <c r="B117" s="56"/>
      <c r="C117" s="56"/>
      <c r="D117" s="56"/>
      <c r="E117" s="56"/>
      <c r="F117" s="56"/>
      <c r="G117" s="56"/>
    </row>
    <row r="118" spans="2:7" ht="15.75">
      <c r="B118" s="56"/>
      <c r="C118" s="57"/>
      <c r="D118" s="56"/>
      <c r="E118" s="56"/>
      <c r="F118" s="56"/>
      <c r="G118" s="56"/>
    </row>
    <row r="119" spans="2:7" ht="12.75">
      <c r="B119" s="56"/>
      <c r="C119" s="56"/>
      <c r="D119" s="56"/>
      <c r="E119" s="56"/>
      <c r="F119" s="56"/>
      <c r="G119" s="56"/>
    </row>
    <row r="120" spans="2:7" ht="12.75">
      <c r="B120" s="56"/>
      <c r="C120" s="58"/>
      <c r="D120" s="59"/>
      <c r="E120" s="59"/>
      <c r="F120" s="59"/>
      <c r="G120" s="56"/>
    </row>
    <row r="121" spans="2:7" ht="26.25" customHeight="1">
      <c r="B121" s="56"/>
      <c r="C121" s="60"/>
      <c r="D121" s="61"/>
      <c r="E121" s="61"/>
      <c r="F121" s="61"/>
      <c r="G121" s="56"/>
    </row>
    <row r="122" spans="2:7" ht="26.25" customHeight="1">
      <c r="B122" s="56"/>
      <c r="C122" s="60"/>
      <c r="D122" s="61"/>
      <c r="E122" s="61"/>
      <c r="F122" s="61"/>
      <c r="G122" s="56"/>
    </row>
    <row r="123" spans="2:7" ht="25.5" customHeight="1">
      <c r="B123" s="56"/>
      <c r="C123" s="60"/>
      <c r="D123" s="61"/>
      <c r="E123" s="61"/>
      <c r="F123" s="61"/>
      <c r="G123" s="56"/>
    </row>
    <row r="124" spans="2:7" ht="27" customHeight="1">
      <c r="B124" s="56"/>
      <c r="C124" s="60"/>
      <c r="D124" s="61"/>
      <c r="E124" s="61"/>
      <c r="F124" s="61"/>
      <c r="G124" s="56"/>
    </row>
    <row r="125" spans="2:7" ht="25.5" customHeight="1">
      <c r="B125" s="56"/>
      <c r="C125" s="62"/>
      <c r="D125" s="61"/>
      <c r="E125" s="61"/>
      <c r="F125" s="61"/>
      <c r="G125" s="56"/>
    </row>
    <row r="126" spans="2:7" ht="12.75">
      <c r="B126" s="56"/>
      <c r="C126" s="56"/>
      <c r="D126" s="56"/>
      <c r="E126" s="56"/>
      <c r="F126" s="56"/>
      <c r="G126" s="56"/>
    </row>
    <row r="127" spans="2:7" ht="12.75">
      <c r="B127" s="56"/>
      <c r="C127" s="56"/>
      <c r="D127" s="56"/>
      <c r="E127" s="56"/>
      <c r="F127" s="56"/>
      <c r="G127" s="56"/>
    </row>
    <row r="128" spans="2:7" ht="12.75">
      <c r="B128" s="56"/>
      <c r="C128" s="56"/>
      <c r="D128" s="56"/>
      <c r="E128" s="56"/>
      <c r="F128" s="56"/>
      <c r="G128" s="56"/>
    </row>
    <row r="129" spans="2:7" ht="12.75">
      <c r="B129" s="56"/>
      <c r="C129" s="56"/>
      <c r="D129" s="56"/>
      <c r="E129" s="56"/>
      <c r="F129" s="56"/>
      <c r="G129" s="56"/>
    </row>
    <row r="130" spans="2:7" ht="12.75">
      <c r="B130" s="56"/>
      <c r="C130" s="56"/>
      <c r="D130" s="56"/>
      <c r="E130" s="56"/>
      <c r="F130" s="56"/>
      <c r="G130" s="56"/>
    </row>
    <row r="131" spans="2:7" ht="12.75">
      <c r="B131" s="56"/>
      <c r="C131" s="56"/>
      <c r="D131" s="56"/>
      <c r="E131" s="56"/>
      <c r="F131" s="56"/>
      <c r="G131" s="56"/>
    </row>
    <row r="132" spans="2:7" ht="12.75">
      <c r="B132" s="56"/>
      <c r="C132" s="56"/>
      <c r="D132" s="56"/>
      <c r="E132" s="56"/>
      <c r="F132" s="56"/>
      <c r="G132" s="56"/>
    </row>
    <row r="133" spans="2:7" ht="12.75">
      <c r="B133" s="56"/>
      <c r="C133" s="56"/>
      <c r="D133" s="56"/>
      <c r="E133" s="56"/>
      <c r="F133" s="56"/>
      <c r="G133" s="56"/>
    </row>
    <row r="134" spans="2:7" ht="12.75">
      <c r="B134" s="56"/>
      <c r="C134" s="56"/>
      <c r="D134" s="56"/>
      <c r="E134" s="56"/>
      <c r="F134" s="56"/>
      <c r="G134" s="56"/>
    </row>
    <row r="135" spans="2:7" ht="12.75">
      <c r="B135" s="56"/>
      <c r="C135" s="56"/>
      <c r="D135" s="56"/>
      <c r="E135" s="56"/>
      <c r="F135" s="56"/>
      <c r="G135" s="5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4" sqref="A4:IV41"/>
    </sheetView>
  </sheetViews>
  <sheetFormatPr defaultColWidth="11.421875" defaultRowHeight="12.75"/>
  <sheetData/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AUDIENCIA DE CUENTAS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María González Martín</cp:lastModifiedBy>
  <cp:lastPrinted>2018-04-09T13:40:37Z</cp:lastPrinted>
  <dcterms:created xsi:type="dcterms:W3CDTF">2004-11-10T09:39:58Z</dcterms:created>
  <dcterms:modified xsi:type="dcterms:W3CDTF">2018-04-09T13:49:06Z</dcterms:modified>
  <cp:category/>
  <cp:version/>
  <cp:contentType/>
  <cp:contentStatus/>
</cp:coreProperties>
</file>